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2 от 00.05.2025\№ 101 Отчет за 2024\"/>
    </mc:Choice>
  </mc:AlternateContent>
  <xr:revisionPtr revIDLastSave="0" documentId="13_ncr:1_{1E3D93CA-96ED-4CB8-9C70-D6047336E07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2" sheetId="2" r:id="rId1"/>
  </sheets>
  <definedNames>
    <definedName name="_xlnm.Print_Titles" localSheetId="0">'№ 2'!$9:$9</definedName>
    <definedName name="_xlnm.Print_Area" localSheetId="0">'№ 2'!$A$1:$T$63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61" i="2" l="1"/>
  <c r="K61" i="2"/>
  <c r="R62" i="2"/>
  <c r="K62" i="2"/>
  <c r="S62" i="2" s="1"/>
  <c r="S63" i="2"/>
  <c r="R57" i="2"/>
  <c r="R56" i="2" s="1"/>
  <c r="K57" i="2"/>
  <c r="K56" i="2" s="1"/>
  <c r="R58" i="2"/>
  <c r="K58" i="2"/>
  <c r="S58" i="2" s="1"/>
  <c r="S59" i="2"/>
  <c r="S53" i="2"/>
  <c r="S54" i="2"/>
  <c r="R53" i="2"/>
  <c r="R52" i="2" s="1"/>
  <c r="R51" i="2" s="1"/>
  <c r="R50" i="2" s="1"/>
  <c r="K53" i="2"/>
  <c r="K52" i="2" s="1"/>
  <c r="K51" i="2" s="1"/>
  <c r="K50" i="2" s="1"/>
  <c r="R47" i="2"/>
  <c r="R46" i="2" s="1"/>
  <c r="R45" i="2" s="1"/>
  <c r="K47" i="2"/>
  <c r="K46" i="2" s="1"/>
  <c r="K45" i="2" s="1"/>
  <c r="S48" i="2"/>
  <c r="R42" i="2"/>
  <c r="R41" i="2" s="1"/>
  <c r="R40" i="2" s="1"/>
  <c r="K42" i="2"/>
  <c r="K41" i="2" s="1"/>
  <c r="K40" i="2" s="1"/>
  <c r="S43" i="2"/>
  <c r="R37" i="2"/>
  <c r="K37" i="2"/>
  <c r="K36" i="2" s="1"/>
  <c r="K35" i="2" s="1"/>
  <c r="S38" i="2"/>
  <c r="L25" i="2"/>
  <c r="M25" i="2"/>
  <c r="N25" i="2"/>
  <c r="O25" i="2"/>
  <c r="P25" i="2"/>
  <c r="Q25" i="2"/>
  <c r="L27" i="2"/>
  <c r="M27" i="2"/>
  <c r="N27" i="2"/>
  <c r="O27" i="2"/>
  <c r="P27" i="2"/>
  <c r="Q27" i="2"/>
  <c r="R27" i="2"/>
  <c r="K27" i="2"/>
  <c r="R29" i="2"/>
  <c r="K29" i="2"/>
  <c r="R31" i="2"/>
  <c r="K31" i="2"/>
  <c r="S28" i="2"/>
  <c r="S30" i="2"/>
  <c r="S32" i="2"/>
  <c r="S33" i="2"/>
  <c r="R19" i="2"/>
  <c r="K19" i="2"/>
  <c r="K18" i="2" s="1"/>
  <c r="L21" i="2"/>
  <c r="L17" i="2" s="1"/>
  <c r="M21" i="2"/>
  <c r="M17" i="2" s="1"/>
  <c r="N21" i="2"/>
  <c r="N17" i="2" s="1"/>
  <c r="O21" i="2"/>
  <c r="O17" i="2" s="1"/>
  <c r="P21" i="2"/>
  <c r="P17" i="2" s="1"/>
  <c r="Q21" i="2"/>
  <c r="Q17" i="2" s="1"/>
  <c r="R21" i="2"/>
  <c r="K21" i="2"/>
  <c r="S20" i="2"/>
  <c r="S22" i="2"/>
  <c r="S23" i="2"/>
  <c r="S24" i="2"/>
  <c r="R15" i="2"/>
  <c r="S16" i="2"/>
  <c r="K15" i="2"/>
  <c r="K14" i="2" s="1"/>
  <c r="K13" i="2" s="1"/>
  <c r="K17" i="2" l="1"/>
  <c r="S57" i="2"/>
  <c r="S52" i="2"/>
  <c r="S51" i="2"/>
  <c r="S19" i="2"/>
  <c r="S27" i="2"/>
  <c r="S21" i="2"/>
  <c r="R26" i="2"/>
  <c r="R25" i="2" s="1"/>
  <c r="R18" i="2"/>
  <c r="S37" i="2"/>
  <c r="R36" i="2"/>
  <c r="R35" i="2" s="1"/>
  <c r="S42" i="2"/>
  <c r="S46" i="2"/>
  <c r="S47" i="2"/>
  <c r="S41" i="2"/>
  <c r="S36" i="2"/>
  <c r="K26" i="2"/>
  <c r="K25" i="2" s="1"/>
  <c r="S29" i="2"/>
  <c r="S31" i="2"/>
  <c r="S15" i="2"/>
  <c r="R14" i="2"/>
  <c r="S14" i="2" s="1"/>
  <c r="R60" i="2"/>
  <c r="K60" i="2"/>
  <c r="S26" i="2" l="1"/>
  <c r="S18" i="2"/>
  <c r="R17" i="2"/>
  <c r="T56" i="2"/>
  <c r="S56" i="2"/>
  <c r="R55" i="2"/>
  <c r="Q55" i="2"/>
  <c r="P55" i="2"/>
  <c r="O55" i="2"/>
  <c r="N55" i="2"/>
  <c r="M55" i="2"/>
  <c r="L55" i="2"/>
  <c r="K55" i="2"/>
  <c r="T55" i="2" s="1"/>
  <c r="S55" i="2" l="1"/>
  <c r="R39" i="2"/>
  <c r="K39" i="2"/>
  <c r="R12" i="2" l="1"/>
  <c r="K12" i="2"/>
  <c r="R49" i="2" l="1"/>
  <c r="K49" i="2"/>
  <c r="R44" i="2"/>
  <c r="K44" i="2"/>
  <c r="R34" i="2"/>
  <c r="K34" i="2"/>
  <c r="K11" i="2" l="1"/>
  <c r="K10" i="2" s="1"/>
  <c r="R11" i="2"/>
  <c r="O61" i="2" l="1"/>
  <c r="O60" i="2" s="1"/>
  <c r="P50" i="2" l="1"/>
  <c r="P49" i="2" s="1"/>
  <c r="L50" i="2"/>
  <c r="L49" i="2" s="1"/>
  <c r="Q50" i="2"/>
  <c r="Q49" i="2" s="1"/>
  <c r="M50" i="2"/>
  <c r="M49" i="2" s="1"/>
  <c r="N50" i="2"/>
  <c r="N49" i="2" s="1"/>
  <c r="O50" i="2"/>
  <c r="O49" i="2" s="1"/>
  <c r="L13" i="2"/>
  <c r="P13" i="2"/>
  <c r="M13" i="2"/>
  <c r="Q13" i="2"/>
  <c r="S40" i="2"/>
  <c r="O45" i="2"/>
  <c r="O44" i="2" s="1"/>
  <c r="L61" i="2"/>
  <c r="L60" i="2" s="1"/>
  <c r="M45" i="2"/>
  <c r="M44" i="2" s="1"/>
  <c r="Q45" i="2"/>
  <c r="Q44" i="2" s="1"/>
  <c r="S35" i="2"/>
  <c r="P61" i="2"/>
  <c r="P60" i="2" s="1"/>
  <c r="P45" i="2"/>
  <c r="P44" i="2" s="1"/>
  <c r="L45" i="2"/>
  <c r="L44" i="2" s="1"/>
  <c r="N13" i="2"/>
  <c r="M61" i="2"/>
  <c r="M60" i="2" s="1"/>
  <c r="Q61" i="2"/>
  <c r="Q60" i="2" s="1"/>
  <c r="N61" i="2"/>
  <c r="N60" i="2" s="1"/>
  <c r="N45" i="2"/>
  <c r="N44" i="2" s="1"/>
  <c r="N40" i="2" l="1"/>
  <c r="N39" i="2" s="1"/>
  <c r="Q40" i="2"/>
  <c r="Q39" i="2" s="1"/>
  <c r="O40" i="2"/>
  <c r="O39" i="2" s="1"/>
  <c r="P40" i="2"/>
  <c r="P39" i="2" s="1"/>
  <c r="M40" i="2"/>
  <c r="M39" i="2" s="1"/>
  <c r="L40" i="2"/>
  <c r="L39" i="2" s="1"/>
  <c r="S17" i="2"/>
  <c r="O13" i="2"/>
  <c r="S34" i="2"/>
  <c r="S39" i="2"/>
  <c r="N35" i="2" l="1"/>
  <c r="P35" i="2"/>
  <c r="M35" i="2"/>
  <c r="O35" i="2"/>
  <c r="L35" i="2"/>
  <c r="Q35" i="2"/>
  <c r="S25" i="2"/>
  <c r="S11" i="2"/>
  <c r="R10" i="2" l="1"/>
  <c r="M12" i="2"/>
  <c r="M34" i="2"/>
  <c r="Q12" i="2"/>
  <c r="Q11" i="2" s="1"/>
  <c r="Q34" i="2"/>
  <c r="P12" i="2"/>
  <c r="P34" i="2"/>
  <c r="O12" i="2"/>
  <c r="O11" i="2" s="1"/>
  <c r="O34" i="2"/>
  <c r="L12" i="2"/>
  <c r="L34" i="2"/>
  <c r="N12" i="2"/>
  <c r="N11" i="2" s="1"/>
  <c r="N34" i="2"/>
  <c r="S61" i="2"/>
  <c r="S13" i="2"/>
  <c r="L11" i="2" l="1"/>
  <c r="P11" i="2"/>
  <c r="P10" i="2" s="1"/>
  <c r="M11" i="2"/>
  <c r="M10" i="2" s="1"/>
  <c r="L10" i="2"/>
  <c r="N10" i="2"/>
  <c r="O10" i="2"/>
  <c r="Q10" i="2"/>
  <c r="S60" i="2"/>
  <c r="S45" i="2" l="1"/>
  <c r="S12" i="2"/>
  <c r="S44" i="2" l="1"/>
  <c r="S50" i="2" l="1"/>
  <c r="S49" i="2" l="1"/>
  <c r="S10" i="2" l="1"/>
</calcChain>
</file>

<file path=xl/sharedStrings.xml><?xml version="1.0" encoding="utf-8"?>
<sst xmlns="http://schemas.openxmlformats.org/spreadsheetml/2006/main" count="299" uniqueCount="93">
  <si>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</si>
  <si>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</si>
  <si>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</si>
  <si>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</si>
  <si>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</si>
  <si>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</si>
  <si>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</si>
  <si>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</si>
  <si>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</si>
  <si>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</si>
  <si>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</si>
  <si>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</si>
  <si>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</si>
  <si>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</si>
  <si>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</si>
  <si>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</si>
  <si>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</si>
  <si>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</si>
  <si>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</si>
  <si>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</si>
  <si>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</si>
  <si>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</si>
  <si>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</si>
  <si>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</si>
  <si>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</si>
  <si>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</si>
  <si>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</si>
  <si>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</si>
  <si>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</si>
  <si>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</si>
  <si>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</si>
  <si>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</si>
  <si>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</si>
  <si>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</si>
  <si>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</si>
  <si>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</si>
  <si>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</si>
  <si>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</si>
  <si>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</si>
  <si>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</si>
  <si>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к решению Подрезчихинской сельской Думы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</si>
  <si>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2024 год</t>
  </si>
  <si>
    <t>Целевая статья</t>
  </si>
  <si>
    <t>0000000000</t>
  </si>
  <si>
    <t xml:space="preserve">        Муниципальная программа "Развитие Подрезчихинского сельского поселения Белохолуницкого района Кировской области"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</si>
  <si>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</si>
  <si>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Глава муниципального образования</t>
  </si>
  <si>
    <t>0100000000</t>
  </si>
  <si>
    <t>0100001000</t>
  </si>
  <si>
    <t>0100001010</t>
  </si>
  <si>
    <t xml:space="preserve">            Органы местного самоуправления</t>
  </si>
  <si>
    <t>0100001040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</si>
  <si>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</si>
  <si>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Осуществление градостроительной деятельности</t>
  </si>
  <si>
    <t xml:space="preserve">            Осуществление внутреннего муниципального финансового контроля</t>
  </si>
  <si>
    <t xml:space="preserve">            Осуществление части полномочий по организации ритуальных услуг</t>
  </si>
  <si>
    <t>0100014000</t>
  </si>
  <si>
    <t>0100014020</t>
  </si>
  <si>
    <t>0100014040</t>
  </si>
  <si>
    <t>0100014060</t>
  </si>
  <si>
    <t xml:space="preserve">          Финансовое обеспечение деятельности муниципальных учреждений и отдельных категорий работников</t>
  </si>
  <si>
    <t xml:space="preserve">            Обеспечение деятельности по хозяйственному обслуживанию органов местного самоуправления</t>
  </si>
  <si>
    <t xml:space="preserve">          Мероприятия в установленной сфере деятельности</t>
  </si>
  <si>
    <t xml:space="preserve">            Управление муниципальной собственностью</t>
  </si>
  <si>
    <t xml:space="preserve">          Другие общегосударственные вопросы</t>
  </si>
  <si>
    <t xml:space="preserve">            Уплата членских взносов в ассоциацию совета муниципальных образований Кировской области</t>
  </si>
  <si>
    <t xml:space="preserve">            Проведение мероприятий, юбилейных дат</t>
  </si>
  <si>
    <t>0100002000</t>
  </si>
  <si>
    <t>0100002010</t>
  </si>
  <si>
    <t>0100003000</t>
  </si>
  <si>
    <t>0100003010</t>
  </si>
  <si>
    <t>0100009000</t>
  </si>
  <si>
    <t>0100009020</t>
  </si>
  <si>
    <t>0100009030</t>
  </si>
  <si>
    <t xml:space="preserve">          Комплекс процессных мероприятий</t>
  </si>
  <si>
    <t xml:space="preserve">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</si>
  <si>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01Q0000000</t>
  </si>
  <si>
    <t>01Q0051180</t>
  </si>
  <si>
    <t xml:space="preserve">            Обеспечение деятельности пожарной охраны</t>
  </si>
  <si>
    <t>0100002150</t>
  </si>
  <si>
    <t xml:space="preserve">            Мероприятия в сфере дорожной деятельности</t>
  </si>
  <si>
    <t>0100003130</t>
  </si>
  <si>
    <t xml:space="preserve">            Мероприятия по уличному освещению</t>
  </si>
  <si>
    <t xml:space="preserve">              Расходы за счет средств самообложения</t>
  </si>
  <si>
    <t>0100003260</t>
  </si>
  <si>
    <t>010000326С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</si>
  <si>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</si>
  <si>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Органы местного самоуправления</t>
  </si>
  <si>
    <t xml:space="preserve">                  Доплаты к пенсиям</t>
  </si>
  <si>
    <t>0100006000</t>
  </si>
  <si>
    <t xml:space="preserve">                    Пенсия за выслугу лет лицам, замещавшим должности муниципальной службы</t>
  </si>
  <si>
    <t>0100006010</t>
  </si>
  <si>
    <t>№ 101 от 30.05.25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</si>
</sst>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6" fillId="0" borderId="5" xfId="22" applyNumberFormat="1" applyFont="1" applyFill="1" applyBorder="1" applyAlignment="1">
      <alignment horizontal="center" vertical="top" shrinkToFit="1"/>
    </xf>
    <xf numFmtId="2" fontId="7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2" fontId="7" fillId="3" borderId="5" xfId="9" applyNumberFormat="1" applyFont="1" applyBorder="1" applyAlignment="1">
      <alignment horizontal="center" vertical="top" shrinkToFit="1"/>
    </xf>
    <xf numFmtId="2" fontId="7" fillId="2" borderId="5" xfId="8" applyNumberFormat="1" applyFont="1" applyBorder="1" applyAlignment="1">
      <alignment horizontal="center" vertical="top" shrinkToFit="1"/>
    </xf>
    <xf numFmtId="0" fontId="8" fillId="0" borderId="0" xfId="0" applyFont="1" applyProtection="1">
      <protection locked="0"/>
    </xf>
    <xf numFmtId="0" fontId="2" fillId="0" borderId="1" xfId="3" applyAlignment="1">
      <alignment horizontal="center" wrapText="1"/>
    </xf>
    <xf numFmtId="1" fontId="1" fillId="0" borderId="2" xfId="7">
      <alignment horizontal="center" vertical="top" shrinkToFit="1"/>
    </xf>
    <xf numFmtId="2" fontId="7" fillId="3" borderId="1" xfId="9" applyNumberFormat="1" applyFont="1" applyBorder="1" applyAlignment="1">
      <alignment horizontal="center" vertical="top" shrinkToFit="1"/>
    </xf>
    <xf numFmtId="2" fontId="7" fillId="0" borderId="1" xfId="2" applyNumberFormat="1" applyFont="1" applyBorder="1" applyAlignment="1">
      <alignment horizontal="center" vertical="top"/>
    </xf>
    <xf numFmtId="2" fontId="7" fillId="2" borderId="7" xfId="8" applyNumberFormat="1" applyFont="1" applyBorder="1" applyAlignment="1">
      <alignment horizontal="center" vertical="top" shrinkToFit="1"/>
    </xf>
    <xf numFmtId="2" fontId="7" fillId="2" borderId="6" xfId="8" applyNumberFormat="1" applyFont="1" applyBorder="1" applyAlignment="1">
      <alignment horizontal="center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5"/>
  <sheetViews>
    <sheetView showGridLines="0" tabSelected="1" view="pageBreakPreview" zoomScaleSheetLayoutView="100" workbookViewId="0">
      <selection activeCell="A7" sqref="A7:Q7"/>
    </sheetView>
  </sheetViews>
  <sheetFormatPr defaultRowHeight="15" outlineLevelRow="7" x14ac:dyDescent="0.25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4.28515625" style="1" customWidth="1"/>
    <col min="11" max="11" width="11.5703125" style="1" customWidth="1"/>
    <col min="12" max="17" width="9.140625" style="1" hidden="1" customWidth="1"/>
    <col min="18" max="18" width="10.5703125" style="1" customWidth="1"/>
    <col min="19" max="19" width="11.140625" style="1" customWidth="1"/>
    <col min="20" max="20" width="9.140625" style="1" hidden="1" customWidth="1"/>
    <col min="21" max="16384" width="9.140625" style="1"/>
  </cols>
  <sheetData>
    <row r="1" spans="1:20" ht="20.25" customHeight="1" x14ac:dyDescent="0.25">
      <c r="K1" s="37" t="s">
        <v>30</v>
      </c>
      <c r="L1" s="37"/>
      <c r="M1" s="37"/>
      <c r="N1" s="37"/>
      <c r="O1" s="37"/>
      <c r="P1" s="37"/>
      <c r="Q1" s="37"/>
      <c r="R1" s="37"/>
      <c r="S1" s="37"/>
      <c r="T1" s="37"/>
    </row>
    <row r="2" spans="1:20" ht="39.75" customHeight="1" x14ac:dyDescent="0.25">
      <c r="A2" s="40"/>
      <c r="B2" s="40"/>
      <c r="C2" s="41"/>
      <c r="D2" s="41"/>
      <c r="E2" s="2"/>
      <c r="F2" s="2"/>
      <c r="G2" s="2"/>
      <c r="H2" s="2"/>
      <c r="I2" s="2"/>
      <c r="J2" s="2"/>
      <c r="K2" s="37" t="s">
        <v>40</v>
      </c>
      <c r="L2" s="37"/>
      <c r="M2" s="37"/>
      <c r="N2" s="37"/>
      <c r="O2" s="37"/>
      <c r="P2" s="37"/>
      <c r="Q2" s="37"/>
      <c r="R2" s="37"/>
      <c r="S2" s="37"/>
      <c r="T2" s="37"/>
    </row>
    <row r="3" spans="1:20" ht="14.25" customHeight="1" x14ac:dyDescent="0.25">
      <c r="A3" s="8"/>
      <c r="B3" s="8"/>
      <c r="C3" s="9"/>
      <c r="D3" s="9"/>
      <c r="E3" s="9"/>
      <c r="F3" s="9"/>
      <c r="G3" s="9"/>
      <c r="H3" s="9"/>
      <c r="I3" s="9"/>
      <c r="J3" s="29"/>
      <c r="K3" s="38" t="s">
        <v>92</v>
      </c>
      <c r="L3" s="39"/>
      <c r="M3" s="39"/>
      <c r="N3" s="39"/>
      <c r="O3" s="39"/>
      <c r="P3" s="39"/>
      <c r="Q3" s="39"/>
      <c r="R3" s="39"/>
      <c r="S3" s="39"/>
      <c r="T3" s="39"/>
    </row>
    <row r="4" spans="1:20" ht="6.75" hidden="1" customHeight="1" x14ac:dyDescent="0.25">
      <c r="A4" s="8"/>
      <c r="B4" s="8"/>
      <c r="C4" s="9"/>
      <c r="D4" s="9"/>
      <c r="E4" s="9"/>
      <c r="F4" s="9"/>
      <c r="G4" s="9"/>
      <c r="H4" s="9"/>
      <c r="I4" s="9"/>
      <c r="J4" s="29"/>
      <c r="K4" s="10"/>
      <c r="L4" s="11"/>
      <c r="M4" s="11"/>
      <c r="N4" s="11"/>
      <c r="O4" s="11"/>
      <c r="P4" s="11"/>
      <c r="Q4" s="11"/>
      <c r="R4" s="15"/>
      <c r="S4" s="15"/>
      <c r="T4" s="11"/>
    </row>
    <row r="5" spans="1:20" ht="15.75" hidden="1" customHeight="1" x14ac:dyDescent="0.25">
      <c r="A5" s="43" t="s">
        <v>41</v>
      </c>
      <c r="B5" s="43"/>
      <c r="C5" s="39"/>
      <c r="D5" s="39"/>
      <c r="E5" s="39"/>
      <c r="F5" s="39"/>
      <c r="G5" s="39"/>
      <c r="H5" s="39"/>
      <c r="I5" s="39"/>
      <c r="J5" s="39"/>
      <c r="K5" s="39"/>
      <c r="L5" s="44"/>
      <c r="M5" s="44"/>
      <c r="N5" s="44"/>
      <c r="O5" s="44"/>
      <c r="P5" s="44"/>
      <c r="Q5" s="44"/>
      <c r="R5" s="44"/>
      <c r="S5" s="44"/>
      <c r="T5" s="11"/>
    </row>
    <row r="6" spans="1:20" ht="54" customHeigh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44"/>
      <c r="M6" s="44"/>
      <c r="N6" s="44"/>
      <c r="O6" s="44"/>
      <c r="P6" s="44"/>
      <c r="Q6" s="44"/>
      <c r="R6" s="44"/>
      <c r="S6" s="44"/>
      <c r="T6" s="11"/>
    </row>
    <row r="7" spans="1:20" ht="15.7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14"/>
      <c r="S7" s="14"/>
    </row>
    <row r="8" spans="1:20" ht="12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16"/>
      <c r="S8" s="16"/>
    </row>
    <row r="9" spans="1:20" ht="91.5" customHeight="1" x14ac:dyDescent="0.25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42</v>
      </c>
      <c r="K9" s="3" t="s">
        <v>35</v>
      </c>
      <c r="L9" s="3" t="s">
        <v>1</v>
      </c>
      <c r="M9" s="3" t="s">
        <v>18</v>
      </c>
      <c r="N9" s="3" t="s">
        <v>1</v>
      </c>
      <c r="O9" s="3" t="s">
        <v>1</v>
      </c>
      <c r="P9" s="3" t="s">
        <v>1</v>
      </c>
      <c r="Q9" s="3" t="s">
        <v>1</v>
      </c>
      <c r="R9" s="3" t="s">
        <v>36</v>
      </c>
      <c r="S9" s="3" t="s">
        <v>31</v>
      </c>
    </row>
    <row r="10" spans="1:20" x14ac:dyDescent="0.25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12" t="s">
        <v>43</v>
      </c>
      <c r="K10" s="6">
        <f>K11</f>
        <v>6018.7699999999995</v>
      </c>
      <c r="L10" s="6" t="e">
        <f t="shared" ref="L10:R10" si="0">L11</f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>
        <f t="shared" si="0"/>
        <v>5876.48</v>
      </c>
      <c r="S10" s="7">
        <f t="shared" ref="S10:S24" si="1">R10/K10*100</f>
        <v>97.635895706265558</v>
      </c>
    </row>
    <row r="11" spans="1:20" ht="25.5" x14ac:dyDescent="0.2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30" t="s">
        <v>43</v>
      </c>
      <c r="K11" s="6">
        <f t="shared" ref="K11:R11" si="2">K12+K34+K39+K44+K49+K60+K55</f>
        <v>6018.7699999999995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>
        <f t="shared" si="2"/>
        <v>5876.48</v>
      </c>
      <c r="S11" s="7">
        <f t="shared" si="1"/>
        <v>97.635895706265558</v>
      </c>
    </row>
    <row r="12" spans="1:20" outlineLevel="1" x14ac:dyDescent="0.25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30" t="s">
        <v>43</v>
      </c>
      <c r="K12" s="6">
        <f t="shared" ref="K12:R12" si="3">K13+K17+K25</f>
        <v>3450.4700000000003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>
        <f t="shared" si="3"/>
        <v>3417.7</v>
      </c>
      <c r="S12" s="7">
        <f t="shared" si="1"/>
        <v>99.050274310456246</v>
      </c>
    </row>
    <row r="13" spans="1:20" ht="25.5" outlineLevel="2" x14ac:dyDescent="0.25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30" t="s">
        <v>43</v>
      </c>
      <c r="K13" s="6">
        <f>K14</f>
        <v>814.2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 t="e">
        <f>#REF!</f>
        <v>#REF!</v>
      </c>
      <c r="R13" s="6">
        <v>809.71</v>
      </c>
      <c r="S13" s="7">
        <f t="shared" si="1"/>
        <v>99.448538442643084</v>
      </c>
    </row>
    <row r="14" spans="1:20" ht="38.25" outlineLevel="2" x14ac:dyDescent="0.25">
      <c r="A14" s="19" t="s">
        <v>44</v>
      </c>
      <c r="B14" s="5" t="s">
        <v>33</v>
      </c>
      <c r="C14" s="12" t="s">
        <v>25</v>
      </c>
      <c r="D14" s="12" t="s">
        <v>24</v>
      </c>
      <c r="E14" s="5"/>
      <c r="F14" s="5"/>
      <c r="G14" s="5"/>
      <c r="H14" s="5"/>
      <c r="I14" s="5"/>
      <c r="J14" s="30" t="s">
        <v>47</v>
      </c>
      <c r="K14" s="6">
        <f>K15</f>
        <v>814.2</v>
      </c>
      <c r="L14" s="6"/>
      <c r="M14" s="6"/>
      <c r="N14" s="6"/>
      <c r="O14" s="6"/>
      <c r="P14" s="6"/>
      <c r="Q14" s="6"/>
      <c r="R14" s="6">
        <f>R15</f>
        <v>809.71</v>
      </c>
      <c r="S14" s="7">
        <f t="shared" si="1"/>
        <v>99.448538442643084</v>
      </c>
    </row>
    <row r="15" spans="1:20" ht="25.5" outlineLevel="2" x14ac:dyDescent="0.25">
      <c r="A15" s="19" t="s">
        <v>45</v>
      </c>
      <c r="B15" s="5" t="s">
        <v>33</v>
      </c>
      <c r="C15" s="12" t="s">
        <v>25</v>
      </c>
      <c r="D15" s="12" t="s">
        <v>24</v>
      </c>
      <c r="E15" s="5"/>
      <c r="F15" s="5"/>
      <c r="G15" s="5"/>
      <c r="H15" s="5"/>
      <c r="I15" s="5"/>
      <c r="J15" s="30" t="s">
        <v>48</v>
      </c>
      <c r="K15" s="6">
        <f>K16</f>
        <v>814.2</v>
      </c>
      <c r="L15" s="6"/>
      <c r="M15" s="6"/>
      <c r="N15" s="6"/>
      <c r="O15" s="6"/>
      <c r="P15" s="6"/>
      <c r="Q15" s="6"/>
      <c r="R15" s="6">
        <f>R16</f>
        <v>809.71</v>
      </c>
      <c r="S15" s="7">
        <f t="shared" si="1"/>
        <v>99.448538442643084</v>
      </c>
    </row>
    <row r="16" spans="1:20" outlineLevel="2" x14ac:dyDescent="0.25">
      <c r="A16" s="19" t="s">
        <v>46</v>
      </c>
      <c r="B16" s="5" t="s">
        <v>33</v>
      </c>
      <c r="C16" s="12" t="s">
        <v>25</v>
      </c>
      <c r="D16" s="12" t="s">
        <v>24</v>
      </c>
      <c r="E16" s="5"/>
      <c r="F16" s="5"/>
      <c r="G16" s="5"/>
      <c r="H16" s="5"/>
      <c r="I16" s="5"/>
      <c r="J16" s="30" t="s">
        <v>49</v>
      </c>
      <c r="K16" s="6">
        <v>814.2</v>
      </c>
      <c r="L16" s="6"/>
      <c r="M16" s="6"/>
      <c r="N16" s="6"/>
      <c r="O16" s="6"/>
      <c r="P16" s="6"/>
      <c r="Q16" s="6"/>
      <c r="R16" s="6">
        <v>809.71</v>
      </c>
      <c r="S16" s="7">
        <f t="shared" si="1"/>
        <v>99.448538442643084</v>
      </c>
    </row>
    <row r="17" spans="1:19" ht="38.25" outlineLevel="7" x14ac:dyDescent="0.25">
      <c r="A17" s="4" t="s">
        <v>5</v>
      </c>
      <c r="B17" s="5" t="s">
        <v>33</v>
      </c>
      <c r="C17" s="12" t="s">
        <v>25</v>
      </c>
      <c r="D17" s="12" t="s">
        <v>22</v>
      </c>
      <c r="E17" s="5"/>
      <c r="F17" s="5"/>
      <c r="G17" s="5"/>
      <c r="H17" s="5"/>
      <c r="I17" s="5"/>
      <c r="J17" s="30" t="s">
        <v>47</v>
      </c>
      <c r="K17" s="6">
        <f>K18+K21</f>
        <v>2057.94</v>
      </c>
      <c r="L17" s="6">
        <f t="shared" ref="L17:R17" si="4">L18+L21</f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  <c r="Q17" s="6">
        <f t="shared" si="4"/>
        <v>0</v>
      </c>
      <c r="R17" s="6">
        <f t="shared" si="4"/>
        <v>2030.6599999999999</v>
      </c>
      <c r="S17" s="7">
        <f t="shared" si="1"/>
        <v>98.674402557897693</v>
      </c>
    </row>
    <row r="18" spans="1:19" ht="38.25" outlineLevel="7" x14ac:dyDescent="0.25">
      <c r="A18" s="19" t="s">
        <v>44</v>
      </c>
      <c r="B18" s="5" t="s">
        <v>33</v>
      </c>
      <c r="C18" s="12" t="s">
        <v>25</v>
      </c>
      <c r="D18" s="12" t="s">
        <v>22</v>
      </c>
      <c r="E18" s="5"/>
      <c r="F18" s="5"/>
      <c r="G18" s="5"/>
      <c r="H18" s="5"/>
      <c r="I18" s="5"/>
      <c r="J18" s="30" t="s">
        <v>48</v>
      </c>
      <c r="K18" s="6">
        <f>K19</f>
        <v>2056.62</v>
      </c>
      <c r="L18" s="6"/>
      <c r="M18" s="6"/>
      <c r="N18" s="6"/>
      <c r="O18" s="6"/>
      <c r="P18" s="6"/>
      <c r="Q18" s="6"/>
      <c r="R18" s="6">
        <f>R19</f>
        <v>2029.34</v>
      </c>
      <c r="S18" s="7">
        <f t="shared" si="1"/>
        <v>98.673551749958676</v>
      </c>
    </row>
    <row r="19" spans="1:19" ht="25.5" outlineLevel="7" x14ac:dyDescent="0.25">
      <c r="A19" s="19" t="s">
        <v>45</v>
      </c>
      <c r="B19" s="5" t="s">
        <v>33</v>
      </c>
      <c r="C19" s="12" t="s">
        <v>25</v>
      </c>
      <c r="D19" s="12" t="s">
        <v>22</v>
      </c>
      <c r="E19" s="5"/>
      <c r="F19" s="5"/>
      <c r="G19" s="5"/>
      <c r="H19" s="5"/>
      <c r="I19" s="5"/>
      <c r="J19" s="30" t="s">
        <v>51</v>
      </c>
      <c r="K19" s="6">
        <f>K20</f>
        <v>2056.62</v>
      </c>
      <c r="L19" s="6"/>
      <c r="M19" s="6"/>
      <c r="N19" s="6"/>
      <c r="O19" s="6"/>
      <c r="P19" s="6"/>
      <c r="Q19" s="6"/>
      <c r="R19" s="6">
        <f>R20</f>
        <v>2029.34</v>
      </c>
      <c r="S19" s="7">
        <f t="shared" si="1"/>
        <v>98.673551749958676</v>
      </c>
    </row>
    <row r="20" spans="1:19" outlineLevel="7" x14ac:dyDescent="0.25">
      <c r="A20" s="19" t="s">
        <v>50</v>
      </c>
      <c r="B20" s="5" t="s">
        <v>33</v>
      </c>
      <c r="C20" s="12" t="s">
        <v>25</v>
      </c>
      <c r="D20" s="12" t="s">
        <v>22</v>
      </c>
      <c r="E20" s="5"/>
      <c r="F20" s="5"/>
      <c r="G20" s="5"/>
      <c r="H20" s="5"/>
      <c r="I20" s="5"/>
      <c r="J20" s="30" t="s">
        <v>51</v>
      </c>
      <c r="K20" s="6">
        <v>2056.62</v>
      </c>
      <c r="L20" s="6"/>
      <c r="M20" s="6"/>
      <c r="N20" s="6"/>
      <c r="O20" s="6"/>
      <c r="P20" s="6"/>
      <c r="Q20" s="6"/>
      <c r="R20" s="6">
        <v>2029.34</v>
      </c>
      <c r="S20" s="7">
        <f t="shared" si="1"/>
        <v>98.673551749958676</v>
      </c>
    </row>
    <row r="21" spans="1:19" ht="38.25" outlineLevel="7" x14ac:dyDescent="0.25">
      <c r="A21" s="19" t="s">
        <v>52</v>
      </c>
      <c r="B21" s="30">
        <v>990</v>
      </c>
      <c r="C21" s="20" t="s">
        <v>25</v>
      </c>
      <c r="D21" s="20" t="s">
        <v>22</v>
      </c>
      <c r="E21" s="30" t="s">
        <v>56</v>
      </c>
      <c r="F21" s="5"/>
      <c r="G21" s="5"/>
      <c r="H21" s="5"/>
      <c r="I21" s="5"/>
      <c r="J21" s="30" t="s">
        <v>56</v>
      </c>
      <c r="K21" s="6">
        <f>K24+K23+K22</f>
        <v>1.32</v>
      </c>
      <c r="L21" s="6">
        <f t="shared" ref="L21:R21" si="5">L24+L23+L22</f>
        <v>0</v>
      </c>
      <c r="M21" s="6">
        <f t="shared" si="5"/>
        <v>0</v>
      </c>
      <c r="N21" s="6">
        <f t="shared" si="5"/>
        <v>0</v>
      </c>
      <c r="O21" s="6">
        <f t="shared" si="5"/>
        <v>0</v>
      </c>
      <c r="P21" s="6">
        <f t="shared" si="5"/>
        <v>0</v>
      </c>
      <c r="Q21" s="6">
        <f t="shared" si="5"/>
        <v>0</v>
      </c>
      <c r="R21" s="6">
        <f t="shared" si="5"/>
        <v>1.32</v>
      </c>
      <c r="S21" s="7">
        <f t="shared" si="1"/>
        <v>100</v>
      </c>
    </row>
    <row r="22" spans="1:19" outlineLevel="7" x14ac:dyDescent="0.25">
      <c r="A22" s="19" t="s">
        <v>53</v>
      </c>
      <c r="B22" s="30" t="s">
        <v>33</v>
      </c>
      <c r="C22" s="20" t="s">
        <v>25</v>
      </c>
      <c r="D22" s="20" t="s">
        <v>22</v>
      </c>
      <c r="E22" s="30" t="s">
        <v>57</v>
      </c>
      <c r="F22" s="5"/>
      <c r="G22" s="5"/>
      <c r="H22" s="5"/>
      <c r="I22" s="5"/>
      <c r="J22" s="30" t="s">
        <v>57</v>
      </c>
      <c r="K22" s="6">
        <v>0.8</v>
      </c>
      <c r="L22" s="6"/>
      <c r="M22" s="6"/>
      <c r="N22" s="6"/>
      <c r="O22" s="6"/>
      <c r="P22" s="6"/>
      <c r="Q22" s="6"/>
      <c r="R22" s="6">
        <v>0.8</v>
      </c>
      <c r="S22" s="7">
        <f t="shared" si="1"/>
        <v>100</v>
      </c>
    </row>
    <row r="23" spans="1:19" ht="25.5" outlineLevel="7" x14ac:dyDescent="0.25">
      <c r="A23" s="19" t="s">
        <v>54</v>
      </c>
      <c r="B23" s="30">
        <v>990</v>
      </c>
      <c r="C23" s="20" t="s">
        <v>25</v>
      </c>
      <c r="D23" s="20" t="s">
        <v>22</v>
      </c>
      <c r="E23" s="5"/>
      <c r="F23" s="5"/>
      <c r="G23" s="5"/>
      <c r="H23" s="5"/>
      <c r="I23" s="5"/>
      <c r="J23" s="30" t="s">
        <v>58</v>
      </c>
      <c r="K23" s="6">
        <v>0.4</v>
      </c>
      <c r="L23" s="6"/>
      <c r="M23" s="6"/>
      <c r="N23" s="6"/>
      <c r="O23" s="6"/>
      <c r="P23" s="6"/>
      <c r="Q23" s="6"/>
      <c r="R23" s="6">
        <v>0.4</v>
      </c>
      <c r="S23" s="7">
        <f t="shared" si="1"/>
        <v>100</v>
      </c>
    </row>
    <row r="24" spans="1:19" ht="25.5" outlineLevel="7" x14ac:dyDescent="0.25">
      <c r="A24" s="19" t="s">
        <v>55</v>
      </c>
      <c r="B24" s="30" t="s">
        <v>33</v>
      </c>
      <c r="C24" s="20" t="s">
        <v>25</v>
      </c>
      <c r="D24" s="20" t="s">
        <v>22</v>
      </c>
      <c r="E24" s="5"/>
      <c r="F24" s="5"/>
      <c r="G24" s="5"/>
      <c r="H24" s="5"/>
      <c r="I24" s="5"/>
      <c r="J24" s="30" t="s">
        <v>59</v>
      </c>
      <c r="K24" s="6">
        <v>0.12</v>
      </c>
      <c r="L24" s="6"/>
      <c r="M24" s="6"/>
      <c r="N24" s="6"/>
      <c r="O24" s="6"/>
      <c r="P24" s="6"/>
      <c r="Q24" s="6"/>
      <c r="R24" s="6">
        <v>0.12</v>
      </c>
      <c r="S24" s="7">
        <f t="shared" si="1"/>
        <v>100</v>
      </c>
    </row>
    <row r="25" spans="1:19" outlineLevel="7" x14ac:dyDescent="0.25">
      <c r="A25" s="4" t="s">
        <v>6</v>
      </c>
      <c r="B25" s="12" t="s">
        <v>33</v>
      </c>
      <c r="C25" s="12" t="s">
        <v>25</v>
      </c>
      <c r="D25" s="12" t="s">
        <v>27</v>
      </c>
      <c r="E25" s="5"/>
      <c r="F25" s="5"/>
      <c r="G25" s="5"/>
      <c r="H25" s="5"/>
      <c r="I25" s="5"/>
      <c r="J25" s="30" t="s">
        <v>43</v>
      </c>
      <c r="K25" s="6">
        <f>K26</f>
        <v>578.33000000000004</v>
      </c>
      <c r="L25" s="6">
        <f t="shared" ref="L25:R25" si="6">L26</f>
        <v>0</v>
      </c>
      <c r="M25" s="6">
        <f t="shared" si="6"/>
        <v>0</v>
      </c>
      <c r="N25" s="6">
        <f t="shared" si="6"/>
        <v>0</v>
      </c>
      <c r="O25" s="6">
        <f t="shared" si="6"/>
        <v>0</v>
      </c>
      <c r="P25" s="6">
        <f t="shared" si="6"/>
        <v>0</v>
      </c>
      <c r="Q25" s="6">
        <f t="shared" si="6"/>
        <v>0</v>
      </c>
      <c r="R25" s="6">
        <f t="shared" si="6"/>
        <v>577.33000000000004</v>
      </c>
      <c r="S25" s="7">
        <f t="shared" ref="S25:S33" si="7">R25/K25*100</f>
        <v>99.827088340566803</v>
      </c>
    </row>
    <row r="26" spans="1:19" ht="38.25" outlineLevel="7" x14ac:dyDescent="0.25">
      <c r="A26" s="19" t="s">
        <v>44</v>
      </c>
      <c r="B26" s="30" t="s">
        <v>33</v>
      </c>
      <c r="C26" s="20" t="s">
        <v>25</v>
      </c>
      <c r="D26" s="20" t="s">
        <v>27</v>
      </c>
      <c r="E26" s="5"/>
      <c r="F26" s="5"/>
      <c r="G26" s="5"/>
      <c r="H26" s="5"/>
      <c r="I26" s="5"/>
      <c r="J26" s="30" t="s">
        <v>47</v>
      </c>
      <c r="K26" s="6">
        <f>K27+K29+K31</f>
        <v>578.33000000000004</v>
      </c>
      <c r="L26" s="6"/>
      <c r="M26" s="6"/>
      <c r="N26" s="6"/>
      <c r="O26" s="6"/>
      <c r="P26" s="6"/>
      <c r="Q26" s="6"/>
      <c r="R26" s="6">
        <f>R27+R29+R31</f>
        <v>577.33000000000004</v>
      </c>
      <c r="S26" s="7">
        <f t="shared" si="7"/>
        <v>99.827088340566803</v>
      </c>
    </row>
    <row r="27" spans="1:19" ht="25.5" outlineLevel="7" x14ac:dyDescent="0.25">
      <c r="A27" s="19" t="s">
        <v>60</v>
      </c>
      <c r="B27" s="30" t="s">
        <v>33</v>
      </c>
      <c r="C27" s="20" t="s">
        <v>25</v>
      </c>
      <c r="D27" s="20" t="s">
        <v>27</v>
      </c>
      <c r="E27" s="5"/>
      <c r="F27" s="5"/>
      <c r="G27" s="5"/>
      <c r="H27" s="5"/>
      <c r="I27" s="5"/>
      <c r="J27" s="30" t="s">
        <v>67</v>
      </c>
      <c r="K27" s="6">
        <f>K28</f>
        <v>430.24</v>
      </c>
      <c r="L27" s="6">
        <f t="shared" ref="L27:R27" si="8">L28</f>
        <v>0</v>
      </c>
      <c r="M27" s="6">
        <f t="shared" si="8"/>
        <v>0</v>
      </c>
      <c r="N27" s="6">
        <f t="shared" si="8"/>
        <v>0</v>
      </c>
      <c r="O27" s="6">
        <f t="shared" si="8"/>
        <v>0</v>
      </c>
      <c r="P27" s="6">
        <f t="shared" si="8"/>
        <v>0</v>
      </c>
      <c r="Q27" s="6">
        <f t="shared" si="8"/>
        <v>0</v>
      </c>
      <c r="R27" s="6">
        <f t="shared" si="8"/>
        <v>429.61</v>
      </c>
      <c r="S27" s="7">
        <f t="shared" si="7"/>
        <v>99.853570100409073</v>
      </c>
    </row>
    <row r="28" spans="1:19" ht="25.5" outlineLevel="7" x14ac:dyDescent="0.25">
      <c r="A28" s="19" t="s">
        <v>61</v>
      </c>
      <c r="B28" s="30" t="s">
        <v>33</v>
      </c>
      <c r="C28" s="20" t="s">
        <v>25</v>
      </c>
      <c r="D28" s="20" t="s">
        <v>27</v>
      </c>
      <c r="E28" s="5"/>
      <c r="F28" s="5"/>
      <c r="G28" s="5"/>
      <c r="H28" s="5"/>
      <c r="I28" s="5"/>
      <c r="J28" s="30" t="s">
        <v>68</v>
      </c>
      <c r="K28" s="6">
        <v>430.24</v>
      </c>
      <c r="L28" s="6"/>
      <c r="M28" s="6"/>
      <c r="N28" s="6"/>
      <c r="O28" s="6"/>
      <c r="P28" s="6"/>
      <c r="Q28" s="6"/>
      <c r="R28" s="6">
        <v>429.61</v>
      </c>
      <c r="S28" s="7">
        <f t="shared" si="7"/>
        <v>99.853570100409073</v>
      </c>
    </row>
    <row r="29" spans="1:19" outlineLevel="7" x14ac:dyDescent="0.25">
      <c r="A29" s="19" t="s">
        <v>62</v>
      </c>
      <c r="B29" s="30" t="s">
        <v>33</v>
      </c>
      <c r="C29" s="20" t="s">
        <v>25</v>
      </c>
      <c r="D29" s="20" t="s">
        <v>27</v>
      </c>
      <c r="E29" s="5"/>
      <c r="F29" s="5"/>
      <c r="G29" s="5"/>
      <c r="H29" s="5"/>
      <c r="I29" s="5"/>
      <c r="J29" s="30" t="s">
        <v>69</v>
      </c>
      <c r="K29" s="6">
        <f>K30</f>
        <v>144.09</v>
      </c>
      <c r="L29" s="6"/>
      <c r="M29" s="6"/>
      <c r="N29" s="6"/>
      <c r="O29" s="6"/>
      <c r="P29" s="6"/>
      <c r="Q29" s="6"/>
      <c r="R29" s="6">
        <f>R30</f>
        <v>143.80000000000001</v>
      </c>
      <c r="S29" s="7">
        <f t="shared" si="7"/>
        <v>99.798736900548278</v>
      </c>
    </row>
    <row r="30" spans="1:19" outlineLevel="7" x14ac:dyDescent="0.25">
      <c r="A30" s="19" t="s">
        <v>63</v>
      </c>
      <c r="B30" s="30" t="s">
        <v>33</v>
      </c>
      <c r="C30" s="20" t="s">
        <v>25</v>
      </c>
      <c r="D30" s="20" t="s">
        <v>27</v>
      </c>
      <c r="E30" s="5"/>
      <c r="F30" s="5"/>
      <c r="G30" s="5"/>
      <c r="H30" s="5"/>
      <c r="I30" s="5"/>
      <c r="J30" s="30" t="s">
        <v>70</v>
      </c>
      <c r="K30" s="6">
        <v>144.09</v>
      </c>
      <c r="L30" s="6"/>
      <c r="M30" s="6"/>
      <c r="N30" s="6"/>
      <c r="O30" s="6"/>
      <c r="P30" s="6"/>
      <c r="Q30" s="6"/>
      <c r="R30" s="6">
        <v>143.80000000000001</v>
      </c>
      <c r="S30" s="7">
        <f t="shared" si="7"/>
        <v>99.798736900548278</v>
      </c>
    </row>
    <row r="31" spans="1:19" outlineLevel="7" x14ac:dyDescent="0.25">
      <c r="A31" s="19" t="s">
        <v>64</v>
      </c>
      <c r="B31" s="30" t="s">
        <v>33</v>
      </c>
      <c r="C31" s="20" t="s">
        <v>25</v>
      </c>
      <c r="D31" s="20" t="s">
        <v>27</v>
      </c>
      <c r="E31" s="5"/>
      <c r="F31" s="5"/>
      <c r="G31" s="5"/>
      <c r="H31" s="5"/>
      <c r="I31" s="5"/>
      <c r="J31" s="30" t="s">
        <v>71</v>
      </c>
      <c r="K31" s="6">
        <f>K32+K33</f>
        <v>4</v>
      </c>
      <c r="L31" s="6"/>
      <c r="M31" s="6"/>
      <c r="N31" s="6"/>
      <c r="O31" s="6"/>
      <c r="P31" s="6"/>
      <c r="Q31" s="6"/>
      <c r="R31" s="6">
        <f>R32+R33</f>
        <v>3.92</v>
      </c>
      <c r="S31" s="7">
        <f t="shared" si="7"/>
        <v>98</v>
      </c>
    </row>
    <row r="32" spans="1:19" ht="25.5" outlineLevel="7" x14ac:dyDescent="0.25">
      <c r="A32" s="19" t="s">
        <v>65</v>
      </c>
      <c r="B32" s="30" t="s">
        <v>33</v>
      </c>
      <c r="C32" s="20" t="s">
        <v>25</v>
      </c>
      <c r="D32" s="20" t="s">
        <v>27</v>
      </c>
      <c r="E32" s="5"/>
      <c r="F32" s="5"/>
      <c r="G32" s="5"/>
      <c r="H32" s="5"/>
      <c r="I32" s="5"/>
      <c r="J32" s="30" t="s">
        <v>72</v>
      </c>
      <c r="K32" s="6">
        <v>2</v>
      </c>
      <c r="L32" s="6"/>
      <c r="M32" s="6"/>
      <c r="N32" s="6"/>
      <c r="O32" s="6"/>
      <c r="P32" s="6"/>
      <c r="Q32" s="6"/>
      <c r="R32" s="6">
        <v>1.92</v>
      </c>
      <c r="S32" s="7">
        <f t="shared" si="7"/>
        <v>96</v>
      </c>
    </row>
    <row r="33" spans="1:19" outlineLevel="7" x14ac:dyDescent="0.25">
      <c r="A33" s="19" t="s">
        <v>66</v>
      </c>
      <c r="B33" s="30" t="s">
        <v>33</v>
      </c>
      <c r="C33" s="20" t="s">
        <v>25</v>
      </c>
      <c r="D33" s="20" t="s">
        <v>27</v>
      </c>
      <c r="E33" s="5"/>
      <c r="F33" s="5"/>
      <c r="G33" s="5"/>
      <c r="H33" s="5"/>
      <c r="I33" s="5"/>
      <c r="J33" s="30" t="s">
        <v>73</v>
      </c>
      <c r="K33" s="6">
        <v>2</v>
      </c>
      <c r="L33" s="6"/>
      <c r="M33" s="6"/>
      <c r="N33" s="6"/>
      <c r="O33" s="6"/>
      <c r="P33" s="6"/>
      <c r="Q33" s="6"/>
      <c r="R33" s="6">
        <v>2</v>
      </c>
      <c r="S33" s="7">
        <f t="shared" si="7"/>
        <v>100</v>
      </c>
    </row>
    <row r="34" spans="1:19" outlineLevel="7" x14ac:dyDescent="0.25">
      <c r="A34" s="4" t="s">
        <v>7</v>
      </c>
      <c r="B34" s="5" t="s">
        <v>33</v>
      </c>
      <c r="C34" s="12" t="s">
        <v>24</v>
      </c>
      <c r="D34" s="12" t="s">
        <v>26</v>
      </c>
      <c r="E34" s="5"/>
      <c r="F34" s="5"/>
      <c r="G34" s="5"/>
      <c r="H34" s="5"/>
      <c r="I34" s="5"/>
      <c r="J34" s="30" t="s">
        <v>43</v>
      </c>
      <c r="K34" s="6">
        <f>K35</f>
        <v>156.19999999999999</v>
      </c>
      <c r="L34" s="6" t="e">
        <f t="shared" ref="L34:R34" si="9">L35</f>
        <v>#REF!</v>
      </c>
      <c r="M34" s="6" t="e">
        <f t="shared" si="9"/>
        <v>#REF!</v>
      </c>
      <c r="N34" s="6" t="e">
        <f t="shared" si="9"/>
        <v>#REF!</v>
      </c>
      <c r="O34" s="6" t="e">
        <f t="shared" si="9"/>
        <v>#REF!</v>
      </c>
      <c r="P34" s="6" t="e">
        <f t="shared" si="9"/>
        <v>#REF!</v>
      </c>
      <c r="Q34" s="6" t="e">
        <f t="shared" si="9"/>
        <v>#REF!</v>
      </c>
      <c r="R34" s="6">
        <f t="shared" si="9"/>
        <v>156.19999999999999</v>
      </c>
      <c r="S34" s="7">
        <f t="shared" ref="S34:S59" si="10">R34/K34*100</f>
        <v>100</v>
      </c>
    </row>
    <row r="35" spans="1:19" outlineLevel="7" x14ac:dyDescent="0.25">
      <c r="A35" s="4" t="s">
        <v>8</v>
      </c>
      <c r="B35" s="5" t="s">
        <v>33</v>
      </c>
      <c r="C35" s="12" t="s">
        <v>24</v>
      </c>
      <c r="D35" s="12" t="s">
        <v>23</v>
      </c>
      <c r="E35" s="5"/>
      <c r="F35" s="5"/>
      <c r="G35" s="5"/>
      <c r="H35" s="5"/>
      <c r="I35" s="5"/>
      <c r="J35" s="30" t="s">
        <v>43</v>
      </c>
      <c r="K35" s="6">
        <f>K36</f>
        <v>156.19999999999999</v>
      </c>
      <c r="L35" s="6" t="e">
        <f>#REF!</f>
        <v>#REF!</v>
      </c>
      <c r="M35" s="6" t="e">
        <f>#REF!</f>
        <v>#REF!</v>
      </c>
      <c r="N35" s="6" t="e">
        <f>#REF!</f>
        <v>#REF!</v>
      </c>
      <c r="O35" s="6" t="e">
        <f>#REF!</f>
        <v>#REF!</v>
      </c>
      <c r="P35" s="6" t="e">
        <f>#REF!</f>
        <v>#REF!</v>
      </c>
      <c r="Q35" s="6" t="e">
        <f>#REF!</f>
        <v>#REF!</v>
      </c>
      <c r="R35" s="6">
        <f>R36</f>
        <v>156.19999999999999</v>
      </c>
      <c r="S35" s="7">
        <f t="shared" si="10"/>
        <v>100</v>
      </c>
    </row>
    <row r="36" spans="1:19" ht="38.25" outlineLevel="7" x14ac:dyDescent="0.25">
      <c r="A36" s="19" t="s">
        <v>44</v>
      </c>
      <c r="B36" s="30" t="s">
        <v>33</v>
      </c>
      <c r="C36" s="12" t="s">
        <v>24</v>
      </c>
      <c r="D36" s="12" t="s">
        <v>23</v>
      </c>
      <c r="E36" s="5"/>
      <c r="F36" s="5"/>
      <c r="G36" s="5"/>
      <c r="H36" s="5"/>
      <c r="I36" s="5"/>
      <c r="J36" s="30" t="s">
        <v>47</v>
      </c>
      <c r="K36" s="6">
        <f>K37</f>
        <v>156.19999999999999</v>
      </c>
      <c r="L36" s="6"/>
      <c r="M36" s="6"/>
      <c r="N36" s="6"/>
      <c r="O36" s="6"/>
      <c r="P36" s="6"/>
      <c r="Q36" s="6"/>
      <c r="R36" s="6">
        <f>R37</f>
        <v>156.19999999999999</v>
      </c>
      <c r="S36" s="7">
        <f t="shared" si="10"/>
        <v>100</v>
      </c>
    </row>
    <row r="37" spans="1:19" outlineLevel="7" x14ac:dyDescent="0.25">
      <c r="A37" s="19" t="s">
        <v>74</v>
      </c>
      <c r="B37" s="5" t="s">
        <v>33</v>
      </c>
      <c r="C37" s="12" t="s">
        <v>24</v>
      </c>
      <c r="D37" s="12" t="s">
        <v>23</v>
      </c>
      <c r="E37" s="5"/>
      <c r="F37" s="5"/>
      <c r="G37" s="5"/>
      <c r="H37" s="5"/>
      <c r="I37" s="5"/>
      <c r="J37" s="30" t="s">
        <v>76</v>
      </c>
      <c r="K37" s="6">
        <f>K38</f>
        <v>156.19999999999999</v>
      </c>
      <c r="L37" s="6"/>
      <c r="M37" s="6"/>
      <c r="N37" s="6"/>
      <c r="O37" s="6"/>
      <c r="P37" s="6"/>
      <c r="Q37" s="6"/>
      <c r="R37" s="6">
        <f>R38</f>
        <v>156.19999999999999</v>
      </c>
      <c r="S37" s="7">
        <f t="shared" si="10"/>
        <v>100</v>
      </c>
    </row>
    <row r="38" spans="1:19" ht="51" outlineLevel="7" x14ac:dyDescent="0.25">
      <c r="A38" s="19" t="s">
        <v>75</v>
      </c>
      <c r="B38" s="5" t="s">
        <v>33</v>
      </c>
      <c r="C38" s="12" t="s">
        <v>24</v>
      </c>
      <c r="D38" s="12" t="s">
        <v>23</v>
      </c>
      <c r="E38" s="5"/>
      <c r="F38" s="5"/>
      <c r="G38" s="5"/>
      <c r="H38" s="5"/>
      <c r="I38" s="5"/>
      <c r="J38" s="30" t="s">
        <v>77</v>
      </c>
      <c r="K38" s="6">
        <v>156.19999999999999</v>
      </c>
      <c r="L38" s="6"/>
      <c r="M38" s="6"/>
      <c r="N38" s="6"/>
      <c r="O38" s="6"/>
      <c r="P38" s="6"/>
      <c r="Q38" s="6"/>
      <c r="R38" s="6">
        <v>156.19999999999999</v>
      </c>
      <c r="S38" s="7">
        <f t="shared" si="10"/>
        <v>100</v>
      </c>
    </row>
    <row r="39" spans="1:19" ht="25.5" outlineLevel="7" x14ac:dyDescent="0.25">
      <c r="A39" s="4" t="s">
        <v>9</v>
      </c>
      <c r="B39" s="5" t="s">
        <v>33</v>
      </c>
      <c r="C39" s="12" t="s">
        <v>23</v>
      </c>
      <c r="D39" s="12" t="s">
        <v>26</v>
      </c>
      <c r="E39" s="5"/>
      <c r="F39" s="5"/>
      <c r="G39" s="5"/>
      <c r="H39" s="5"/>
      <c r="I39" s="5"/>
      <c r="J39" s="30" t="s">
        <v>43</v>
      </c>
      <c r="K39" s="6">
        <f>K40</f>
        <v>1496.4</v>
      </c>
      <c r="L39" s="6" t="e">
        <f t="shared" ref="L39:R39" si="11">L40</f>
        <v>#REF!</v>
      </c>
      <c r="M39" s="6" t="e">
        <f t="shared" si="11"/>
        <v>#REF!</v>
      </c>
      <c r="N39" s="6" t="e">
        <f t="shared" si="11"/>
        <v>#REF!</v>
      </c>
      <c r="O39" s="6" t="e">
        <f t="shared" si="11"/>
        <v>#REF!</v>
      </c>
      <c r="P39" s="6" t="e">
        <f t="shared" si="11"/>
        <v>#REF!</v>
      </c>
      <c r="Q39" s="6" t="e">
        <f t="shared" si="11"/>
        <v>#REF!</v>
      </c>
      <c r="R39" s="6">
        <f t="shared" si="11"/>
        <v>1460.76</v>
      </c>
      <c r="S39" s="7">
        <f t="shared" si="10"/>
        <v>97.618283881315151</v>
      </c>
    </row>
    <row r="40" spans="1:19" ht="25.5" outlineLevel="7" x14ac:dyDescent="0.25">
      <c r="A40" s="4" t="s">
        <v>34</v>
      </c>
      <c r="B40" s="5" t="s">
        <v>33</v>
      </c>
      <c r="C40" s="12" t="s">
        <v>23</v>
      </c>
      <c r="D40" s="12" t="s">
        <v>20</v>
      </c>
      <c r="E40" s="5"/>
      <c r="F40" s="5"/>
      <c r="G40" s="5"/>
      <c r="H40" s="5"/>
      <c r="I40" s="5"/>
      <c r="J40" s="30" t="s">
        <v>43</v>
      </c>
      <c r="K40" s="6">
        <f>K41</f>
        <v>1496.4</v>
      </c>
      <c r="L40" s="6" t="e">
        <f>#REF!</f>
        <v>#REF!</v>
      </c>
      <c r="M40" s="6" t="e">
        <f>#REF!</f>
        <v>#REF!</v>
      </c>
      <c r="N40" s="6" t="e">
        <f>#REF!</f>
        <v>#REF!</v>
      </c>
      <c r="O40" s="6" t="e">
        <f>#REF!</f>
        <v>#REF!</v>
      </c>
      <c r="P40" s="6" t="e">
        <f>#REF!</f>
        <v>#REF!</v>
      </c>
      <c r="Q40" s="6" t="e">
        <f>#REF!</f>
        <v>#REF!</v>
      </c>
      <c r="R40" s="6">
        <f>R41</f>
        <v>1460.76</v>
      </c>
      <c r="S40" s="7">
        <f t="shared" si="10"/>
        <v>97.618283881315151</v>
      </c>
    </row>
    <row r="41" spans="1:19" ht="38.25" outlineLevel="7" x14ac:dyDescent="0.25">
      <c r="A41" s="19" t="s">
        <v>44</v>
      </c>
      <c r="B41" s="5" t="s">
        <v>33</v>
      </c>
      <c r="C41" s="12" t="s">
        <v>23</v>
      </c>
      <c r="D41" s="12" t="s">
        <v>20</v>
      </c>
      <c r="E41" s="5"/>
      <c r="F41" s="5"/>
      <c r="G41" s="5"/>
      <c r="H41" s="5"/>
      <c r="I41" s="5"/>
      <c r="J41" s="30" t="s">
        <v>47</v>
      </c>
      <c r="K41" s="6">
        <f>K42</f>
        <v>1496.4</v>
      </c>
      <c r="L41" s="6"/>
      <c r="M41" s="6"/>
      <c r="N41" s="6"/>
      <c r="O41" s="6"/>
      <c r="P41" s="6"/>
      <c r="Q41" s="6"/>
      <c r="R41" s="6">
        <f>R42</f>
        <v>1460.76</v>
      </c>
      <c r="S41" s="7">
        <f t="shared" si="10"/>
        <v>97.618283881315151</v>
      </c>
    </row>
    <row r="42" spans="1:19" ht="25.5" outlineLevel="7" x14ac:dyDescent="0.25">
      <c r="A42" s="19" t="s">
        <v>60</v>
      </c>
      <c r="B42" s="5" t="s">
        <v>33</v>
      </c>
      <c r="C42" s="12" t="s">
        <v>23</v>
      </c>
      <c r="D42" s="12" t="s">
        <v>20</v>
      </c>
      <c r="E42" s="5"/>
      <c r="F42" s="5"/>
      <c r="G42" s="5"/>
      <c r="H42" s="5"/>
      <c r="I42" s="5"/>
      <c r="J42" s="30" t="s">
        <v>67</v>
      </c>
      <c r="K42" s="6">
        <f>K43</f>
        <v>1496.4</v>
      </c>
      <c r="L42" s="6"/>
      <c r="M42" s="6"/>
      <c r="N42" s="6"/>
      <c r="O42" s="6"/>
      <c r="P42" s="6"/>
      <c r="Q42" s="6"/>
      <c r="R42" s="6">
        <f>R43</f>
        <v>1460.76</v>
      </c>
      <c r="S42" s="7">
        <f t="shared" si="10"/>
        <v>97.618283881315151</v>
      </c>
    </row>
    <row r="43" spans="1:19" outlineLevel="7" x14ac:dyDescent="0.25">
      <c r="A43" s="19" t="s">
        <v>78</v>
      </c>
      <c r="B43" s="5" t="s">
        <v>33</v>
      </c>
      <c r="C43" s="12" t="s">
        <v>23</v>
      </c>
      <c r="D43" s="12" t="s">
        <v>20</v>
      </c>
      <c r="E43" s="5"/>
      <c r="F43" s="5"/>
      <c r="G43" s="5"/>
      <c r="H43" s="5"/>
      <c r="I43" s="5"/>
      <c r="J43" s="30" t="s">
        <v>79</v>
      </c>
      <c r="K43" s="6">
        <v>1496.4</v>
      </c>
      <c r="L43" s="6"/>
      <c r="M43" s="6"/>
      <c r="N43" s="6"/>
      <c r="O43" s="6"/>
      <c r="P43" s="6"/>
      <c r="Q43" s="6"/>
      <c r="R43" s="6">
        <v>1460.76</v>
      </c>
      <c r="S43" s="7">
        <f t="shared" si="10"/>
        <v>97.618283881315151</v>
      </c>
    </row>
    <row r="44" spans="1:19" outlineLevel="7" x14ac:dyDescent="0.25">
      <c r="A44" s="4" t="s">
        <v>10</v>
      </c>
      <c r="B44" s="5" t="s">
        <v>33</v>
      </c>
      <c r="C44" s="12" t="s">
        <v>22</v>
      </c>
      <c r="D44" s="12" t="s">
        <v>26</v>
      </c>
      <c r="E44" s="5"/>
      <c r="F44" s="5"/>
      <c r="G44" s="5"/>
      <c r="H44" s="5"/>
      <c r="I44" s="5"/>
      <c r="J44" s="30" t="s">
        <v>43</v>
      </c>
      <c r="K44" s="6">
        <f>K45</f>
        <v>743.2</v>
      </c>
      <c r="L44" s="6" t="e">
        <f t="shared" ref="L44:R44" si="12">L45</f>
        <v>#REF!</v>
      </c>
      <c r="M44" s="6" t="e">
        <f t="shared" si="12"/>
        <v>#REF!</v>
      </c>
      <c r="N44" s="6" t="e">
        <f t="shared" si="12"/>
        <v>#REF!</v>
      </c>
      <c r="O44" s="6" t="e">
        <f t="shared" si="12"/>
        <v>#REF!</v>
      </c>
      <c r="P44" s="6" t="e">
        <f t="shared" si="12"/>
        <v>#REF!</v>
      </c>
      <c r="Q44" s="6" t="e">
        <f t="shared" si="12"/>
        <v>#REF!</v>
      </c>
      <c r="R44" s="6">
        <f t="shared" si="12"/>
        <v>686.24</v>
      </c>
      <c r="S44" s="7">
        <f t="shared" si="10"/>
        <v>92.335844994617872</v>
      </c>
    </row>
    <row r="45" spans="1:19" outlineLevel="7" x14ac:dyDescent="0.25">
      <c r="A45" s="4" t="s">
        <v>11</v>
      </c>
      <c r="B45" s="5" t="s">
        <v>33</v>
      </c>
      <c r="C45" s="12" t="s">
        <v>22</v>
      </c>
      <c r="D45" s="12" t="s">
        <v>28</v>
      </c>
      <c r="E45" s="5"/>
      <c r="F45" s="5"/>
      <c r="G45" s="5"/>
      <c r="H45" s="5"/>
      <c r="I45" s="5"/>
      <c r="J45" s="30" t="s">
        <v>43</v>
      </c>
      <c r="K45" s="6">
        <f>K46</f>
        <v>743.2</v>
      </c>
      <c r="L45" s="6" t="e">
        <f>#REF!</f>
        <v>#REF!</v>
      </c>
      <c r="M45" s="6" t="e">
        <f>#REF!</f>
        <v>#REF!</v>
      </c>
      <c r="N45" s="6" t="e">
        <f>#REF!</f>
        <v>#REF!</v>
      </c>
      <c r="O45" s="6" t="e">
        <f>#REF!</f>
        <v>#REF!</v>
      </c>
      <c r="P45" s="6" t="e">
        <f>#REF!</f>
        <v>#REF!</v>
      </c>
      <c r="Q45" s="6" t="e">
        <f>#REF!</f>
        <v>#REF!</v>
      </c>
      <c r="R45" s="6">
        <f>R46</f>
        <v>686.24</v>
      </c>
      <c r="S45" s="7">
        <f t="shared" si="10"/>
        <v>92.335844994617872</v>
      </c>
    </row>
    <row r="46" spans="1:19" ht="38.25" outlineLevel="7" x14ac:dyDescent="0.25">
      <c r="A46" s="19" t="s">
        <v>44</v>
      </c>
      <c r="B46" s="5" t="s">
        <v>33</v>
      </c>
      <c r="C46" s="12" t="s">
        <v>22</v>
      </c>
      <c r="D46" s="12" t="s">
        <v>28</v>
      </c>
      <c r="E46" s="5"/>
      <c r="F46" s="5"/>
      <c r="G46" s="5"/>
      <c r="H46" s="5"/>
      <c r="I46" s="5"/>
      <c r="J46" s="30" t="s">
        <v>47</v>
      </c>
      <c r="K46" s="6">
        <f>K47</f>
        <v>743.2</v>
      </c>
      <c r="L46" s="6"/>
      <c r="M46" s="6"/>
      <c r="N46" s="6"/>
      <c r="O46" s="6"/>
      <c r="P46" s="6"/>
      <c r="Q46" s="6"/>
      <c r="R46" s="6">
        <f>R47</f>
        <v>686.24</v>
      </c>
      <c r="S46" s="7">
        <f t="shared" si="10"/>
        <v>92.335844994617872</v>
      </c>
    </row>
    <row r="47" spans="1:19" outlineLevel="7" x14ac:dyDescent="0.25">
      <c r="A47" s="19" t="s">
        <v>62</v>
      </c>
      <c r="B47" s="5" t="s">
        <v>33</v>
      </c>
      <c r="C47" s="12" t="s">
        <v>22</v>
      </c>
      <c r="D47" s="12" t="s">
        <v>28</v>
      </c>
      <c r="E47" s="5"/>
      <c r="F47" s="5"/>
      <c r="G47" s="5"/>
      <c r="H47" s="5"/>
      <c r="I47" s="5"/>
      <c r="J47" s="30" t="s">
        <v>69</v>
      </c>
      <c r="K47" s="6">
        <f>K48</f>
        <v>743.2</v>
      </c>
      <c r="L47" s="6"/>
      <c r="M47" s="6"/>
      <c r="N47" s="6"/>
      <c r="O47" s="6"/>
      <c r="P47" s="6"/>
      <c r="Q47" s="6"/>
      <c r="R47" s="6">
        <f>R48</f>
        <v>686.24</v>
      </c>
      <c r="S47" s="7">
        <f t="shared" si="10"/>
        <v>92.335844994617872</v>
      </c>
    </row>
    <row r="48" spans="1:19" outlineLevel="7" x14ac:dyDescent="0.25">
      <c r="A48" s="19" t="s">
        <v>80</v>
      </c>
      <c r="B48" s="5" t="s">
        <v>33</v>
      </c>
      <c r="C48" s="12" t="s">
        <v>22</v>
      </c>
      <c r="D48" s="12" t="s">
        <v>28</v>
      </c>
      <c r="E48" s="5"/>
      <c r="F48" s="5"/>
      <c r="G48" s="5"/>
      <c r="H48" s="5"/>
      <c r="I48" s="5"/>
      <c r="J48" s="30" t="s">
        <v>81</v>
      </c>
      <c r="K48" s="6">
        <v>743.2</v>
      </c>
      <c r="L48" s="6"/>
      <c r="M48" s="6"/>
      <c r="N48" s="6"/>
      <c r="O48" s="6"/>
      <c r="P48" s="6"/>
      <c r="Q48" s="6"/>
      <c r="R48" s="6">
        <v>686.24</v>
      </c>
      <c r="S48" s="7">
        <f t="shared" si="10"/>
        <v>92.335844994617872</v>
      </c>
    </row>
    <row r="49" spans="1:21" outlineLevel="7" x14ac:dyDescent="0.25">
      <c r="A49" s="4" t="s">
        <v>12</v>
      </c>
      <c r="B49" s="5" t="s">
        <v>33</v>
      </c>
      <c r="C49" s="12" t="s">
        <v>21</v>
      </c>
      <c r="D49" s="12" t="s">
        <v>26</v>
      </c>
      <c r="E49" s="5"/>
      <c r="F49" s="5"/>
      <c r="G49" s="5"/>
      <c r="H49" s="5"/>
      <c r="I49" s="5"/>
      <c r="J49" s="30" t="s">
        <v>43</v>
      </c>
      <c r="K49" s="6">
        <f>K50</f>
        <v>86</v>
      </c>
      <c r="L49" s="6" t="e">
        <f t="shared" ref="L49:R49" si="13">L50</f>
        <v>#REF!</v>
      </c>
      <c r="M49" s="6" t="e">
        <f t="shared" si="13"/>
        <v>#REF!</v>
      </c>
      <c r="N49" s="6" t="e">
        <f t="shared" si="13"/>
        <v>#REF!</v>
      </c>
      <c r="O49" s="6" t="e">
        <f t="shared" si="13"/>
        <v>#REF!</v>
      </c>
      <c r="P49" s="6" t="e">
        <f t="shared" si="13"/>
        <v>#REF!</v>
      </c>
      <c r="Q49" s="6" t="e">
        <f t="shared" si="13"/>
        <v>#REF!</v>
      </c>
      <c r="R49" s="6">
        <f t="shared" si="13"/>
        <v>69.3</v>
      </c>
      <c r="S49" s="7">
        <f t="shared" si="10"/>
        <v>80.581395348837205</v>
      </c>
    </row>
    <row r="50" spans="1:21" outlineLevel="1" x14ac:dyDescent="0.25">
      <c r="A50" s="4" t="s">
        <v>13</v>
      </c>
      <c r="B50" s="5" t="s">
        <v>33</v>
      </c>
      <c r="C50" s="12" t="s">
        <v>21</v>
      </c>
      <c r="D50" s="12" t="s">
        <v>23</v>
      </c>
      <c r="E50" s="5"/>
      <c r="F50" s="5"/>
      <c r="G50" s="5"/>
      <c r="H50" s="5"/>
      <c r="I50" s="5"/>
      <c r="J50" s="30" t="s">
        <v>43</v>
      </c>
      <c r="K50" s="6">
        <f>K51</f>
        <v>86</v>
      </c>
      <c r="L50" s="6" t="e">
        <f>#REF!</f>
        <v>#REF!</v>
      </c>
      <c r="M50" s="6" t="e">
        <f>#REF!</f>
        <v>#REF!</v>
      </c>
      <c r="N50" s="6" t="e">
        <f>#REF!</f>
        <v>#REF!</v>
      </c>
      <c r="O50" s="6" t="e">
        <f>#REF!</f>
        <v>#REF!</v>
      </c>
      <c r="P50" s="6" t="e">
        <f>#REF!</f>
        <v>#REF!</v>
      </c>
      <c r="Q50" s="6" t="e">
        <f>#REF!</f>
        <v>#REF!</v>
      </c>
      <c r="R50" s="6">
        <f>R51</f>
        <v>69.3</v>
      </c>
      <c r="S50" s="7">
        <f t="shared" si="10"/>
        <v>80.581395348837205</v>
      </c>
    </row>
    <row r="51" spans="1:21" ht="38.25" outlineLevel="1" x14ac:dyDescent="0.25">
      <c r="A51" s="19" t="s">
        <v>44</v>
      </c>
      <c r="B51" s="5" t="s">
        <v>33</v>
      </c>
      <c r="C51" s="12" t="s">
        <v>21</v>
      </c>
      <c r="D51" s="12" t="s">
        <v>23</v>
      </c>
      <c r="E51" s="5"/>
      <c r="F51" s="5"/>
      <c r="G51" s="5"/>
      <c r="H51" s="5"/>
      <c r="I51" s="5"/>
      <c r="J51" s="30" t="s">
        <v>47</v>
      </c>
      <c r="K51" s="6">
        <f>K52</f>
        <v>86</v>
      </c>
      <c r="L51" s="6"/>
      <c r="M51" s="6"/>
      <c r="N51" s="6"/>
      <c r="O51" s="6"/>
      <c r="P51" s="6"/>
      <c r="Q51" s="6"/>
      <c r="R51" s="6">
        <f>R52</f>
        <v>69.3</v>
      </c>
      <c r="S51" s="7">
        <f t="shared" si="10"/>
        <v>80.581395348837205</v>
      </c>
    </row>
    <row r="52" spans="1:21" outlineLevel="1" x14ac:dyDescent="0.25">
      <c r="A52" s="19" t="s">
        <v>62</v>
      </c>
      <c r="B52" s="5" t="s">
        <v>33</v>
      </c>
      <c r="C52" s="12" t="s">
        <v>21</v>
      </c>
      <c r="D52" s="12" t="s">
        <v>23</v>
      </c>
      <c r="E52" s="5"/>
      <c r="F52" s="5"/>
      <c r="G52" s="5"/>
      <c r="H52" s="5"/>
      <c r="I52" s="5"/>
      <c r="J52" s="30" t="s">
        <v>69</v>
      </c>
      <c r="K52" s="6">
        <f>K53</f>
        <v>86</v>
      </c>
      <c r="L52" s="6"/>
      <c r="M52" s="6"/>
      <c r="N52" s="6"/>
      <c r="O52" s="6"/>
      <c r="P52" s="6"/>
      <c r="Q52" s="6"/>
      <c r="R52" s="6">
        <f>R53</f>
        <v>69.3</v>
      </c>
      <c r="S52" s="7">
        <f t="shared" si="10"/>
        <v>80.581395348837205</v>
      </c>
    </row>
    <row r="53" spans="1:21" outlineLevel="1" x14ac:dyDescent="0.25">
      <c r="A53" s="19" t="s">
        <v>82</v>
      </c>
      <c r="B53" s="5" t="s">
        <v>33</v>
      </c>
      <c r="C53" s="12" t="s">
        <v>21</v>
      </c>
      <c r="D53" s="12" t="s">
        <v>23</v>
      </c>
      <c r="E53" s="5"/>
      <c r="F53" s="5"/>
      <c r="G53" s="5"/>
      <c r="H53" s="5"/>
      <c r="I53" s="5"/>
      <c r="J53" s="30" t="s">
        <v>84</v>
      </c>
      <c r="K53" s="6">
        <f>K54</f>
        <v>86</v>
      </c>
      <c r="L53" s="6"/>
      <c r="M53" s="6"/>
      <c r="N53" s="6"/>
      <c r="O53" s="6"/>
      <c r="P53" s="6"/>
      <c r="Q53" s="6"/>
      <c r="R53" s="6">
        <f>R54</f>
        <v>69.3</v>
      </c>
      <c r="S53" s="7">
        <f t="shared" si="10"/>
        <v>80.581395348837205</v>
      </c>
    </row>
    <row r="54" spans="1:21" outlineLevel="1" x14ac:dyDescent="0.25">
      <c r="A54" s="19" t="s">
        <v>83</v>
      </c>
      <c r="B54" s="5" t="s">
        <v>33</v>
      </c>
      <c r="C54" s="12" t="s">
        <v>21</v>
      </c>
      <c r="D54" s="12" t="s">
        <v>23</v>
      </c>
      <c r="E54" s="5"/>
      <c r="F54" s="5"/>
      <c r="G54" s="5"/>
      <c r="H54" s="5"/>
      <c r="I54" s="5"/>
      <c r="J54" s="30" t="s">
        <v>85</v>
      </c>
      <c r="K54" s="6">
        <v>86</v>
      </c>
      <c r="L54" s="6"/>
      <c r="M54" s="6"/>
      <c r="N54" s="6"/>
      <c r="O54" s="6"/>
      <c r="P54" s="6"/>
      <c r="Q54" s="6"/>
      <c r="R54" s="6">
        <v>69.3</v>
      </c>
      <c r="S54" s="7">
        <f t="shared" si="10"/>
        <v>80.581395348837205</v>
      </c>
    </row>
    <row r="55" spans="1:21" outlineLevel="7" x14ac:dyDescent="0.25">
      <c r="A55" s="19" t="s">
        <v>37</v>
      </c>
      <c r="B55" s="23" t="s">
        <v>33</v>
      </c>
      <c r="C55" s="20" t="s">
        <v>38</v>
      </c>
      <c r="D55" s="20" t="s">
        <v>26</v>
      </c>
      <c r="E55" s="21"/>
      <c r="F55" s="21"/>
      <c r="G55" s="21"/>
      <c r="H55" s="21"/>
      <c r="I55" s="21"/>
      <c r="J55" s="30" t="s">
        <v>43</v>
      </c>
      <c r="K55" s="21">
        <f>K56</f>
        <v>3</v>
      </c>
      <c r="L55" s="21">
        <f t="shared" ref="L55:R55" si="14">L56</f>
        <v>0</v>
      </c>
      <c r="M55" s="21">
        <f t="shared" si="14"/>
        <v>0</v>
      </c>
      <c r="N55" s="21">
        <f t="shared" si="14"/>
        <v>0</v>
      </c>
      <c r="O55" s="21">
        <f t="shared" si="14"/>
        <v>0</v>
      </c>
      <c r="P55" s="21">
        <f t="shared" si="14"/>
        <v>0</v>
      </c>
      <c r="Q55" s="21">
        <f t="shared" si="14"/>
        <v>0</v>
      </c>
      <c r="R55" s="21">
        <f t="shared" si="14"/>
        <v>2.8</v>
      </c>
      <c r="S55" s="22">
        <f t="shared" si="10"/>
        <v>93.333333333333329</v>
      </c>
      <c r="T55" s="24" t="e">
        <f t="shared" ref="T55:T56" si="15">K55/D55*100</f>
        <v>#DIV/0!</v>
      </c>
    </row>
    <row r="56" spans="1:21" ht="25.5" outlineLevel="7" x14ac:dyDescent="0.25">
      <c r="A56" s="25" t="s">
        <v>39</v>
      </c>
      <c r="B56" s="23" t="s">
        <v>33</v>
      </c>
      <c r="C56" s="20" t="s">
        <v>38</v>
      </c>
      <c r="D56" s="20" t="s">
        <v>21</v>
      </c>
      <c r="E56" s="21"/>
      <c r="F56" s="21"/>
      <c r="G56" s="21"/>
      <c r="H56" s="21"/>
      <c r="I56" s="21"/>
      <c r="J56" s="30" t="s">
        <v>43</v>
      </c>
      <c r="K56" s="21">
        <f>K57</f>
        <v>3</v>
      </c>
      <c r="L56" s="26"/>
      <c r="M56" s="26"/>
      <c r="N56" s="26"/>
      <c r="O56" s="26"/>
      <c r="P56" s="26"/>
      <c r="Q56" s="26"/>
      <c r="R56" s="27">
        <f>R57</f>
        <v>2.8</v>
      </c>
      <c r="S56" s="22">
        <f t="shared" si="10"/>
        <v>93.333333333333329</v>
      </c>
      <c r="T56" s="24">
        <f t="shared" si="15"/>
        <v>60</v>
      </c>
      <c r="U56" s="28"/>
    </row>
    <row r="57" spans="1:21" ht="38.25" outlineLevel="7" x14ac:dyDescent="0.25">
      <c r="A57" s="19" t="s">
        <v>44</v>
      </c>
      <c r="B57" s="5" t="s">
        <v>33</v>
      </c>
      <c r="C57" s="20" t="s">
        <v>38</v>
      </c>
      <c r="D57" s="20" t="s">
        <v>21</v>
      </c>
      <c r="E57" s="21"/>
      <c r="F57" s="21"/>
      <c r="G57" s="21"/>
      <c r="H57" s="21"/>
      <c r="I57" s="21"/>
      <c r="J57" s="30" t="s">
        <v>47</v>
      </c>
      <c r="K57" s="21">
        <f>K58</f>
        <v>3</v>
      </c>
      <c r="L57" s="31"/>
      <c r="M57" s="31"/>
      <c r="N57" s="31"/>
      <c r="O57" s="31"/>
      <c r="P57" s="31"/>
      <c r="Q57" s="31"/>
      <c r="R57" s="33">
        <f>R58</f>
        <v>2.8</v>
      </c>
      <c r="S57" s="22">
        <f t="shared" si="10"/>
        <v>93.333333333333329</v>
      </c>
      <c r="T57" s="32"/>
      <c r="U57" s="28"/>
    </row>
    <row r="58" spans="1:21" ht="25.5" outlineLevel="7" x14ac:dyDescent="0.25">
      <c r="A58" s="19" t="s">
        <v>86</v>
      </c>
      <c r="B58" s="23" t="s">
        <v>33</v>
      </c>
      <c r="C58" s="20" t="s">
        <v>38</v>
      </c>
      <c r="D58" s="20" t="s">
        <v>21</v>
      </c>
      <c r="E58" s="21"/>
      <c r="F58" s="21"/>
      <c r="G58" s="21"/>
      <c r="H58" s="21"/>
      <c r="I58" s="21"/>
      <c r="J58" s="30" t="s">
        <v>48</v>
      </c>
      <c r="K58" s="21">
        <f>K59</f>
        <v>3</v>
      </c>
      <c r="L58" s="31"/>
      <c r="M58" s="31"/>
      <c r="N58" s="31"/>
      <c r="O58" s="31"/>
      <c r="P58" s="31"/>
      <c r="Q58" s="31"/>
      <c r="R58" s="33">
        <f>R59</f>
        <v>2.8</v>
      </c>
      <c r="S58" s="22">
        <f t="shared" si="10"/>
        <v>93.333333333333329</v>
      </c>
      <c r="T58" s="32"/>
      <c r="U58" s="28"/>
    </row>
    <row r="59" spans="1:21" outlineLevel="7" x14ac:dyDescent="0.25">
      <c r="A59" s="19" t="s">
        <v>87</v>
      </c>
      <c r="B59" s="23" t="s">
        <v>33</v>
      </c>
      <c r="C59" s="20" t="s">
        <v>38</v>
      </c>
      <c r="D59" s="20" t="s">
        <v>21</v>
      </c>
      <c r="E59" s="21"/>
      <c r="F59" s="21"/>
      <c r="G59" s="21"/>
      <c r="H59" s="21"/>
      <c r="I59" s="21"/>
      <c r="J59" s="30" t="s">
        <v>51</v>
      </c>
      <c r="K59" s="21">
        <v>3</v>
      </c>
      <c r="L59" s="31"/>
      <c r="M59" s="31"/>
      <c r="N59" s="31"/>
      <c r="O59" s="31"/>
      <c r="P59" s="31"/>
      <c r="Q59" s="31"/>
      <c r="R59" s="34">
        <v>2.8</v>
      </c>
      <c r="S59" s="22">
        <f t="shared" si="10"/>
        <v>93.333333333333329</v>
      </c>
      <c r="T59" s="32"/>
      <c r="U59" s="28"/>
    </row>
    <row r="60" spans="1:21" outlineLevel="3" x14ac:dyDescent="0.25">
      <c r="A60" s="4" t="s">
        <v>14</v>
      </c>
      <c r="B60" s="5" t="s">
        <v>33</v>
      </c>
      <c r="C60" s="12" t="s">
        <v>20</v>
      </c>
      <c r="D60" s="12" t="s">
        <v>26</v>
      </c>
      <c r="E60" s="5"/>
      <c r="F60" s="5"/>
      <c r="G60" s="5"/>
      <c r="H60" s="5"/>
      <c r="I60" s="5"/>
      <c r="J60" s="30" t="s">
        <v>43</v>
      </c>
      <c r="K60" s="6">
        <f>K61</f>
        <v>83.5</v>
      </c>
      <c r="L60" s="6" t="e">
        <f>L61+#REF!</f>
        <v>#REF!</v>
      </c>
      <c r="M60" s="6" t="e">
        <f>M61+#REF!</f>
        <v>#REF!</v>
      </c>
      <c r="N60" s="6" t="e">
        <f>N61+#REF!</f>
        <v>#REF!</v>
      </c>
      <c r="O60" s="6" t="e">
        <f>O61+#REF!</f>
        <v>#REF!</v>
      </c>
      <c r="P60" s="6" t="e">
        <f>P61+#REF!</f>
        <v>#REF!</v>
      </c>
      <c r="Q60" s="6" t="e">
        <f>Q61+#REF!</f>
        <v>#REF!</v>
      </c>
      <c r="R60" s="6">
        <f>R61</f>
        <v>83.48</v>
      </c>
      <c r="S60" s="7">
        <f t="shared" ref="S60:S63" si="16">R60/K60*100</f>
        <v>99.976047904191617</v>
      </c>
    </row>
    <row r="61" spans="1:21" outlineLevel="4" x14ac:dyDescent="0.25">
      <c r="A61" s="4" t="s">
        <v>15</v>
      </c>
      <c r="B61" s="5" t="s">
        <v>33</v>
      </c>
      <c r="C61" s="12" t="s">
        <v>20</v>
      </c>
      <c r="D61" s="12" t="s">
        <v>25</v>
      </c>
      <c r="E61" s="5"/>
      <c r="F61" s="5"/>
      <c r="G61" s="5"/>
      <c r="H61" s="5"/>
      <c r="I61" s="5"/>
      <c r="J61" s="30" t="s">
        <v>47</v>
      </c>
      <c r="K61" s="6">
        <f>K62</f>
        <v>83.5</v>
      </c>
      <c r="L61" s="6" t="e">
        <f>#REF!</f>
        <v>#REF!</v>
      </c>
      <c r="M61" s="6" t="e">
        <f>#REF!</f>
        <v>#REF!</v>
      </c>
      <c r="N61" s="6" t="e">
        <f>#REF!</f>
        <v>#REF!</v>
      </c>
      <c r="O61" s="6" t="e">
        <f>#REF!</f>
        <v>#REF!</v>
      </c>
      <c r="P61" s="6" t="e">
        <f>#REF!</f>
        <v>#REF!</v>
      </c>
      <c r="Q61" s="6" t="e">
        <f>#REF!</f>
        <v>#REF!</v>
      </c>
      <c r="R61" s="6">
        <f>R62</f>
        <v>83.48</v>
      </c>
      <c r="S61" s="7">
        <f t="shared" si="16"/>
        <v>99.976047904191617</v>
      </c>
    </row>
    <row r="62" spans="1:21" outlineLevel="7" x14ac:dyDescent="0.25">
      <c r="A62" s="19" t="s">
        <v>88</v>
      </c>
      <c r="B62" s="30" t="s">
        <v>33</v>
      </c>
      <c r="C62" s="20" t="s">
        <v>20</v>
      </c>
      <c r="D62" s="20" t="s">
        <v>25</v>
      </c>
      <c r="E62" s="30" t="s">
        <v>89</v>
      </c>
      <c r="F62" s="30" t="s">
        <v>2</v>
      </c>
      <c r="G62" s="30" t="s">
        <v>2</v>
      </c>
      <c r="H62" s="30"/>
      <c r="I62" s="30"/>
      <c r="J62" s="30" t="s">
        <v>89</v>
      </c>
      <c r="K62" s="6">
        <f>K63</f>
        <v>83.5</v>
      </c>
      <c r="L62" s="30"/>
      <c r="M62" s="30"/>
      <c r="N62" s="21">
        <v>83.5</v>
      </c>
      <c r="O62" s="22">
        <v>83.5</v>
      </c>
      <c r="P62" s="22">
        <v>0</v>
      </c>
      <c r="Q62" s="22">
        <v>83.5</v>
      </c>
      <c r="R62" s="22">
        <f>R63</f>
        <v>83.48</v>
      </c>
      <c r="S62" s="7">
        <f t="shared" si="16"/>
        <v>99.976047904191617</v>
      </c>
      <c r="T62" s="22">
        <v>0</v>
      </c>
      <c r="U62" s="35"/>
    </row>
    <row r="63" spans="1:21" ht="25.5" outlineLevel="7" x14ac:dyDescent="0.25">
      <c r="A63" s="19" t="s">
        <v>90</v>
      </c>
      <c r="B63" s="30" t="s">
        <v>33</v>
      </c>
      <c r="C63" s="20" t="s">
        <v>20</v>
      </c>
      <c r="D63" s="20" t="s">
        <v>25</v>
      </c>
      <c r="E63" s="30" t="s">
        <v>91</v>
      </c>
      <c r="F63" s="30" t="s">
        <v>2</v>
      </c>
      <c r="G63" s="30" t="s">
        <v>2</v>
      </c>
      <c r="H63" s="30"/>
      <c r="I63" s="30"/>
      <c r="J63" s="30" t="s">
        <v>91</v>
      </c>
      <c r="K63" s="6">
        <v>83.5</v>
      </c>
      <c r="L63" s="30"/>
      <c r="M63" s="30"/>
      <c r="N63" s="21">
        <v>83.5</v>
      </c>
      <c r="O63" s="22">
        <v>83.5</v>
      </c>
      <c r="P63" s="22">
        <v>0</v>
      </c>
      <c r="Q63" s="22">
        <v>83.5</v>
      </c>
      <c r="R63" s="22">
        <v>83.48</v>
      </c>
      <c r="S63" s="7">
        <f t="shared" si="16"/>
        <v>99.976047904191617</v>
      </c>
      <c r="T63" s="22">
        <v>0</v>
      </c>
      <c r="U63" s="35"/>
    </row>
    <row r="64" spans="1:2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</sheetData>
  <mergeCells count="7">
    <mergeCell ref="A8:Q8"/>
    <mergeCell ref="K1:T1"/>
    <mergeCell ref="K2:T2"/>
    <mergeCell ref="K3:T3"/>
    <mergeCell ref="A2:D2"/>
    <mergeCell ref="A7:Q7"/>
    <mergeCell ref="A5:S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</vt:lpstr>
      <vt:lpstr>'№ 2'!Заголовки_для_печати</vt:lpstr>
      <vt:lpstr>'№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2025-06-02T10:49:20Z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