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НАТАША\Мои документы\РАСПОРЯЖЕНИЯ 2025\ПОСТАНОВЛЕНИЯ 2025\№ 36 Отчет 1 полугодие\"/>
    </mc:Choice>
  </mc:AlternateContent>
  <xr:revisionPtr revIDLastSave="0" documentId="13_ncr:1_{B06A098C-2987-40EC-AFDC-A7F80D0A06D5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№ 1" sheetId="4" r:id="rId1"/>
  </sheets>
  <definedNames>
    <definedName name="_xlnm.Print_Area" localSheetId="0">'№ 1'!$A$1:$F$62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60" i="4" l="1"/>
  <c r="D59" i="4"/>
  <c r="D57" i="4"/>
  <c r="D56" i="4" s="1"/>
  <c r="D54" i="4"/>
  <c r="D53" i="4"/>
  <c r="D49" i="4"/>
  <c r="D48" i="4" s="1"/>
  <c r="D46" i="4"/>
  <c r="D45" i="4" s="1"/>
  <c r="D40" i="4"/>
  <c r="D39" i="4" s="1"/>
  <c r="D38" i="4" s="1"/>
  <c r="F38" i="4" s="1"/>
  <c r="D36" i="4"/>
  <c r="F36" i="4" s="1"/>
  <c r="D34" i="4"/>
  <c r="D31" i="4"/>
  <c r="D28" i="4"/>
  <c r="D26" i="4"/>
  <c r="D24" i="4"/>
  <c r="F23" i="4"/>
  <c r="F25" i="4"/>
  <c r="F27" i="4"/>
  <c r="F29" i="4"/>
  <c r="F32" i="4"/>
  <c r="F35" i="4"/>
  <c r="F37" i="4"/>
  <c r="F41" i="4"/>
  <c r="F47" i="4"/>
  <c r="F50" i="4"/>
  <c r="F55" i="4"/>
  <c r="F58" i="4"/>
  <c r="F61" i="4"/>
  <c r="F16" i="4"/>
  <c r="F17" i="4"/>
  <c r="F18" i="4"/>
  <c r="F19" i="4"/>
  <c r="D22" i="4"/>
  <c r="D15" i="4"/>
  <c r="D14" i="4" s="1"/>
  <c r="D21" i="4" l="1"/>
  <c r="D20" i="4" s="1"/>
  <c r="F40" i="4"/>
  <c r="D52" i="4"/>
  <c r="D51" i="4" s="1"/>
  <c r="D44" i="4"/>
  <c r="D43" i="4" s="1"/>
  <c r="F39" i="4"/>
  <c r="D33" i="4"/>
  <c r="D30" i="4"/>
  <c r="E15" i="4"/>
  <c r="F15" i="4" s="1"/>
  <c r="D42" i="4" l="1"/>
  <c r="D13" i="4"/>
  <c r="E40" i="4"/>
  <c r="E39" i="4" s="1"/>
  <c r="E38" i="4" s="1"/>
  <c r="D62" i="4" l="1"/>
  <c r="B21" i="4"/>
  <c r="B22" i="4" s="1"/>
  <c r="B23" i="4" s="1"/>
  <c r="B24" i="4" s="1"/>
  <c r="B25" i="4" s="1"/>
  <c r="B26" i="4" s="1"/>
  <c r="B27" i="4" s="1"/>
  <c r="B28" i="4" s="1"/>
  <c r="B29" i="4" s="1"/>
  <c r="E28" i="4"/>
  <c r="F28" i="4" s="1"/>
  <c r="E26" i="4"/>
  <c r="F26" i="4" s="1"/>
  <c r="E24" i="4"/>
  <c r="F24" i="4" s="1"/>
  <c r="E22" i="4"/>
  <c r="F22" i="4" s="1"/>
  <c r="E21" i="4" l="1"/>
  <c r="E14" i="4"/>
  <c r="F14" i="4" s="1"/>
  <c r="E31" i="4"/>
  <c r="F31" i="4" s="1"/>
  <c r="E34" i="4"/>
  <c r="F34" i="4" s="1"/>
  <c r="E36" i="4"/>
  <c r="E46" i="4"/>
  <c r="E49" i="4"/>
  <c r="E59" i="4"/>
  <c r="F59" i="4" s="1"/>
  <c r="E54" i="4"/>
  <c r="E57" i="4"/>
  <c r="E60" i="4"/>
  <c r="F60" i="4" s="1"/>
  <c r="E20" i="4" l="1"/>
  <c r="F20" i="4" s="1"/>
  <c r="F21" i="4"/>
  <c r="E45" i="4"/>
  <c r="F46" i="4"/>
  <c r="E48" i="4"/>
  <c r="F48" i="4" s="1"/>
  <c r="F49" i="4"/>
  <c r="E53" i="4"/>
  <c r="F53" i="4" s="1"/>
  <c r="F54" i="4"/>
  <c r="E56" i="4"/>
  <c r="F56" i="4" s="1"/>
  <c r="F57" i="4"/>
  <c r="E33" i="4"/>
  <c r="E30" i="4" l="1"/>
  <c r="F33" i="4"/>
  <c r="E44" i="4"/>
  <c r="F44" i="4" s="1"/>
  <c r="F45" i="4"/>
  <c r="E43" i="4"/>
  <c r="F43" i="4" s="1"/>
  <c r="E52" i="4"/>
  <c r="F52" i="4" s="1"/>
  <c r="E13" i="4" l="1"/>
  <c r="F13" i="4" s="1"/>
  <c r="F30" i="4"/>
  <c r="E51" i="4"/>
  <c r="F51" i="4" l="1"/>
  <c r="E42" i="4"/>
  <c r="E62" i="4" l="1"/>
  <c r="F62" i="4" s="1"/>
  <c r="F42" i="4"/>
</calcChain>
</file>

<file path=xl/sharedStrings.xml><?xml version="1.0" encoding="utf-8"?>
<sst xmlns="http://schemas.openxmlformats.org/spreadsheetml/2006/main" count="154" uniqueCount="111">
  <si>
    <t>Код бюджетной классификации</t>
  </si>
  <si>
    <t>Наименование налога (сбора)</t>
  </si>
  <si>
    <t>НАЛОГИ НА ПРИБЫЛЬ, ДОХОДЫ</t>
  </si>
  <si>
    <t>Налог на доходы физических лиц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</si>
  <si>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</si>
  <si>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</si>
  <si>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ВСЕГО ДОХОДОВ</t>
  </si>
  <si>
    <t>Безвозмездные поступления от других бюджетов бюджетной системы Российской Федерации</t>
  </si>
  <si>
    <t>НАЛОГИ НА ИМУЩЕСТВО</t>
  </si>
  <si>
    <t>Земельный налог</t>
  </si>
  <si>
    <t>Субвенции бюджетам  на осуществление первичного воинского учета на территориях, где отсутствуют военные комиссариаты</t>
  </si>
  <si>
    <t>Налог на имущество физических лиц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</si>
  <si>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</si>
  <si>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</si>
  <si>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</si>
  <si>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</si>
  <si>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</si>
  <si>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</si>
  <si>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</si>
  <si>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Иные межбюджетные трансферты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</si>
  <si>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</si>
  <si>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</si>
  <si>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r>
      <t xml:space="preserve">Налог на имущество физических лиц, взимаемый по ставкам, применяемым к объектам налогообложения, расположенным в границах </t>
    </r>
    <r>
      <rPr>
        <sz val="10"/>
        <color indexed="8"/>
        <rFont val="Times New Roman"/>
        <family val="1"/>
        <charset val="204"/>
      </rPr>
      <t xml:space="preserve">сельских </t>
    </r>
    <r>
      <rPr>
        <sz val="10"/>
        <rFont val="Times New Roman"/>
        <family val="1"/>
        <charset val="204"/>
      </rPr>
      <t>поселений</t>
    </r>
  </si>
  <si>
    <r>
      <t xml:space="preserve">Прочие поступления от использования имущества, находящегося в собственности </t>
    </r>
    <r>
      <rPr>
        <sz val="10"/>
        <color indexed="8"/>
        <rFont val="Times New Roman"/>
        <family val="1"/>
        <charset val="204"/>
      </rPr>
      <t>сельских</t>
    </r>
    <r>
      <rPr>
        <sz val="10"/>
        <color indexed="10"/>
        <rFont val="Times New Roman"/>
        <family val="1"/>
        <charset val="204"/>
      </rPr>
      <t xml:space="preserve"> </t>
    </r>
    <r>
      <rPr>
        <sz val="10"/>
        <rFont val="Times New Roman"/>
        <family val="1"/>
      </rPr>
      <t>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  </r>
  </si>
  <si>
    <t>Земельный налог с организаций</t>
  </si>
  <si>
    <t>Субвенции бюджетам бюджетной системы Российской Федерации</t>
  </si>
  <si>
    <t>Дотации бюджетам бюджетной системы Российской Федерации</t>
  </si>
  <si>
    <t>Земельный налог с организаций, обладающих земельным участком, расположенным в границах сельских поселений</t>
  </si>
  <si>
    <t xml:space="preserve">            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</si>
  <si>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</si>
  <si>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Прочие межбюджетные трансферты , передаваемые бюджетам сельских поселений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</si>
  <si>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</si>
  <si>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</si>
  <si>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</si>
  <si>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</si>
  <si>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доходы физических лиц с доходов, полученныхфизическими лицами в соответствии со статьей 228  Налогового кодекса Российской Федерации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</si>
  <si>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</si>
  <si>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</si>
  <si>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</si>
  <si>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 поселений на выравнивание бюджетной обеспеченности из бюджетов муниципальных районов</t>
  </si>
  <si>
    <t xml:space="preserve">Прочие межбюджетные трансферты , передаваемые бюджетам </t>
  </si>
  <si>
    <t>Прочие неналоговые доходы</t>
  </si>
  <si>
    <t>Средства самообложения граждан</t>
  </si>
  <si>
    <t>Средства самообложения граждан, зачисляемые в бюджеты сельских  поселений</t>
  </si>
  <si>
    <t>тыс.руб</t>
  </si>
  <si>
    <t>администратор поступлений</t>
  </si>
  <si>
    <t>доходов бюджета  поселения</t>
  </si>
  <si>
    <t xml:space="preserve"> 1 01 00000 00 0000 000</t>
  </si>
  <si>
    <t>1 01 02000 01 0000 110</t>
  </si>
  <si>
    <t>182</t>
  </si>
  <si>
    <t>1 01 02010 01 0000 110</t>
  </si>
  <si>
    <t>1 01 02030 01 0000 110</t>
  </si>
  <si>
    <t>1 03 00000 00 0000 000</t>
  </si>
  <si>
    <t>1 03 02000 01 0000 110</t>
  </si>
  <si>
    <t>1 03 02230 01 0000 110</t>
  </si>
  <si>
    <t>1 03 02231 01 0000 110</t>
  </si>
  <si>
    <t>1 03 02240 01 0000 110</t>
  </si>
  <si>
    <t>1 03 02241 01 0000 110</t>
  </si>
  <si>
    <t>1 03 02250 01 0000 110</t>
  </si>
  <si>
    <t>1 03 02251 01 0000 110</t>
  </si>
  <si>
    <t>1 03 02260 01 0000 110</t>
  </si>
  <si>
    <t>Федеральная налоговая служба</t>
  </si>
  <si>
    <t xml:space="preserve"> 1 06 00000 00 0000 000</t>
  </si>
  <si>
    <t xml:space="preserve"> 1 06 01000 00 0000 110</t>
  </si>
  <si>
    <t>1 06 01030 10 0000 110</t>
  </si>
  <si>
    <t>1 06 06000 00 0000 110</t>
  </si>
  <si>
    <t>1 06 06030 00 0000 110</t>
  </si>
  <si>
    <t>1 06 06033 10 0000 110</t>
  </si>
  <si>
    <t>1 06 06040 00 0000 110</t>
  </si>
  <si>
    <t>1 06 06043 10 0000 110</t>
  </si>
  <si>
    <t>990</t>
  </si>
  <si>
    <t>администрация Подрезчихинского сельского поселения</t>
  </si>
  <si>
    <t xml:space="preserve">       Х</t>
  </si>
  <si>
    <t xml:space="preserve">                      Х</t>
  </si>
  <si>
    <t>1 11 00000 00 0000 000</t>
  </si>
  <si>
    <t>1 11 09000 00 0000 120</t>
  </si>
  <si>
    <t>1 11 09040 00 0000 120</t>
  </si>
  <si>
    <t>1 11 09045 10 0000 120</t>
  </si>
  <si>
    <t>1 17 00000 00 0000 000</t>
  </si>
  <si>
    <t>1 17 14000 00 0000 150</t>
  </si>
  <si>
    <t xml:space="preserve"> 2 02 00000 00 0000 000</t>
  </si>
  <si>
    <t xml:space="preserve"> 2 02 10000 00 0000 150</t>
  </si>
  <si>
    <t>2 02 16001 00 0000 150</t>
  </si>
  <si>
    <t xml:space="preserve"> 2 02 16001 10 0000 150</t>
  </si>
  <si>
    <t>2 02 30000 00 0000 150</t>
  </si>
  <si>
    <t>2 02 35118 00 0000 150</t>
  </si>
  <si>
    <t>2 02 35118 10 0000 150</t>
  </si>
  <si>
    <t>2 02 40000 00 0000 150</t>
  </si>
  <si>
    <t xml:space="preserve"> 2 02 49999 00 0000 150</t>
  </si>
  <si>
    <t xml:space="preserve"> 2 02 49999 10 0000 150</t>
  </si>
  <si>
    <t xml:space="preserve">                                                                                                                                                                                         Приложение № 1</t>
  </si>
  <si>
    <t>2 00 00000 00 0000 000</t>
  </si>
  <si>
    <t>Налоговые и неналоговые доходы</t>
  </si>
  <si>
    <t>1 00 00000 00 0000 000</t>
  </si>
  <si>
    <t>к Постановлению администрации Подрезчихинского сельского поселения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</si>
  <si>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</si>
  <si>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Управление финансов администрации Белохолуницкого муниципального района Кировской области</t>
  </si>
  <si>
    <t>912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</si>
  <si>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</si>
  <si>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20800000000000000</t>
  </si>
  <si>
    <t>20805000100000150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</si>
  <si>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 (сумма платежа (перерасчеты, недоимка и задолженность по соответствующему платежу, в том числе по отмененному)</t>
  </si>
  <si>
    <t>1 01 02210 01 0000 100</t>
  </si>
  <si>
    <t>Налог на доходы физических лиц в части суммы налога, превышающей 650 тысяч рублей, относящейся к налоговой базе, указанной в пункте 62 статьи 210 Налогового кодекса Российской Федерации, превышающей 5 миллионов рублей</t>
  </si>
  <si>
    <t>1 01 02230 01 0000 110</t>
  </si>
  <si>
    <t>Утверждено на 2025 год</t>
  </si>
  <si>
    <t>%</t>
  </si>
  <si>
    <t>Кассовое исполнение за 2 квартал 2025 год</t>
  </si>
  <si>
    <t>0,00</t>
  </si>
  <si>
    <t>Доходы бюджета муниципального образования Подрезчихинское сельское поселение Белохолуницкого района Кировской области за 2 квартал 2025 год.</t>
  </si>
  <si>
    <t xml:space="preserve">                                                                                                  № 36-П  от 15.07.2025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</si>
</sst>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</font>
    <font>
      <sz val="10"/>
      <name val="Times New Roman Cyr"/>
      <family val="1"/>
      <charset val="204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.5"/>
      <name val="Calibri"/>
      <family val="2"/>
      <charset val="204"/>
    </font>
    <font>
      <sz val="10"/>
      <color rgb="FF000000"/>
      <name val="Arial Cyr"/>
      <family val="2"/>
    </font>
    <font>
      <b/>
      <sz val="14"/>
      <name val="Times New Roman"/>
      <family val="1"/>
      <charset val="204"/>
    </font>
    <font>
      <b/>
      <sz val="14"/>
      <name val="Calibri"/>
      <family val="2"/>
      <charset val="204"/>
    </font>
    <font>
      <b/>
      <sz val="14"/>
      <name val="Times New Roman"/>
      <family val="1"/>
    </font>
    <font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3" fillId="0" borderId="8">
      <alignment horizontal="left" vertical="top" wrapText="1"/>
    </xf>
    <xf numFmtId="49" fontId="13" fillId="0" borderId="8">
      <alignment horizontal="center" vertical="top" shrinkToFit="1"/>
    </xf>
  </cellStyleXfs>
  <cellXfs count="70">
    <xf numFmtId="0" fontId="0" fillId="0" borderId="0" xfId="0"/>
    <xf numFmtId="0" fontId="3" fillId="0" borderId="0" xfId="0" applyFont="1"/>
    <xf numFmtId="0" fontId="4" fillId="0" borderId="0" xfId="0" applyFont="1"/>
    <xf numFmtId="0" fontId="7" fillId="2" borderId="1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center" vertical="center"/>
    </xf>
    <xf numFmtId="0" fontId="9" fillId="0" borderId="3" xfId="0" applyFont="1" applyBorder="1" applyAlignment="1">
      <alignment horizontal="justify" vertical="top" wrapText="1"/>
    </xf>
    <xf numFmtId="0" fontId="8" fillId="0" borderId="3" xfId="0" applyFont="1" applyBorder="1" applyAlignment="1">
      <alignment horizontal="justify" vertical="top" wrapText="1"/>
    </xf>
    <xf numFmtId="0" fontId="9" fillId="0" borderId="3" xfId="0" applyFont="1" applyBorder="1" applyAlignment="1">
      <alignment wrapText="1"/>
    </xf>
    <xf numFmtId="0" fontId="9" fillId="0" borderId="3" xfId="0" applyFont="1" applyBorder="1"/>
    <xf numFmtId="0" fontId="8" fillId="0" borderId="4" xfId="0" applyFont="1" applyBorder="1" applyAlignment="1">
      <alignment wrapText="1"/>
    </xf>
    <xf numFmtId="0" fontId="7" fillId="2" borderId="0" xfId="0" applyFont="1" applyFill="1" applyBorder="1" applyAlignment="1">
      <alignment horizontal="center"/>
    </xf>
    <xf numFmtId="0" fontId="9" fillId="0" borderId="0" xfId="0" applyFont="1" applyAlignment="1">
      <alignment wrapText="1"/>
    </xf>
    <xf numFmtId="0" fontId="9" fillId="0" borderId="3" xfId="0" applyFont="1" applyBorder="1" applyAlignment="1">
      <alignment vertical="center" wrapText="1"/>
    </xf>
    <xf numFmtId="0" fontId="8" fillId="2" borderId="3" xfId="0" applyFont="1" applyFill="1" applyBorder="1" applyAlignment="1">
      <alignment horizontal="left" vertical="top" wrapText="1"/>
    </xf>
    <xf numFmtId="2" fontId="1" fillId="0" borderId="0" xfId="0" applyNumberFormat="1" applyFont="1" applyBorder="1"/>
    <xf numFmtId="2" fontId="1" fillId="0" borderId="1" xfId="0" applyNumberFormat="1" applyFont="1" applyBorder="1" applyAlignment="1">
      <alignment horizontal="center" wrapText="1"/>
    </xf>
    <xf numFmtId="2" fontId="2" fillId="0" borderId="3" xfId="0" applyNumberFormat="1" applyFont="1" applyBorder="1"/>
    <xf numFmtId="2" fontId="1" fillId="0" borderId="3" xfId="0" applyNumberFormat="1" applyFont="1" applyBorder="1"/>
    <xf numFmtId="2" fontId="2" fillId="0" borderId="1" xfId="0" applyNumberFormat="1" applyFont="1" applyBorder="1"/>
    <xf numFmtId="2" fontId="1" fillId="0" borderId="1" xfId="0" applyNumberFormat="1" applyFont="1" applyBorder="1"/>
    <xf numFmtId="2" fontId="2" fillId="0" borderId="4" xfId="0" applyNumberFormat="1" applyFont="1" applyBorder="1"/>
    <xf numFmtId="2" fontId="1" fillId="0" borderId="0" xfId="0" applyNumberFormat="1" applyFont="1"/>
    <xf numFmtId="0" fontId="7" fillId="2" borderId="0" xfId="0" applyFont="1" applyFill="1" applyAlignment="1">
      <alignment wrapText="1"/>
    </xf>
    <xf numFmtId="0" fontId="8" fillId="2" borderId="2" xfId="0" applyFont="1" applyFill="1" applyBorder="1" applyAlignment="1">
      <alignment horizontal="left" vertical="top" wrapText="1"/>
    </xf>
    <xf numFmtId="0" fontId="0" fillId="0" borderId="0" xfId="0" applyAlignment="1"/>
    <xf numFmtId="0" fontId="12" fillId="0" borderId="3" xfId="0" applyFont="1" applyBorder="1" applyAlignment="1">
      <alignment wrapText="1"/>
    </xf>
    <xf numFmtId="0" fontId="4" fillId="0" borderId="3" xfId="0" applyFont="1" applyBorder="1"/>
    <xf numFmtId="0" fontId="0" fillId="0" borderId="3" xfId="0" applyFont="1" applyBorder="1"/>
    <xf numFmtId="2" fontId="0" fillId="0" borderId="3" xfId="0" applyNumberFormat="1" applyFont="1" applyBorder="1"/>
    <xf numFmtId="2" fontId="4" fillId="0" borderId="3" xfId="0" applyNumberFormat="1" applyFont="1" applyBorder="1"/>
    <xf numFmtId="0" fontId="9" fillId="0" borderId="0" xfId="0" applyFont="1" applyAlignment="1">
      <alignment horizontal="right"/>
    </xf>
    <xf numFmtId="2" fontId="1" fillId="0" borderId="4" xfId="0" applyNumberFormat="1" applyFont="1" applyBorder="1" applyAlignment="1">
      <alignment horizontal="center" wrapText="1"/>
    </xf>
    <xf numFmtId="2" fontId="1" fillId="0" borderId="3" xfId="0" applyNumberFormat="1" applyFont="1" applyBorder="1" applyAlignment="1">
      <alignment horizontal="center" wrapText="1"/>
    </xf>
    <xf numFmtId="49" fontId="2" fillId="0" borderId="3" xfId="0" applyNumberFormat="1" applyFont="1" applyBorder="1"/>
    <xf numFmtId="49" fontId="1" fillId="0" borderId="3" xfId="0" applyNumberFormat="1" applyFont="1" applyBorder="1"/>
    <xf numFmtId="49" fontId="2" fillId="0" borderId="4" xfId="0" applyNumberFormat="1" applyFont="1" applyBorder="1"/>
    <xf numFmtId="0" fontId="4" fillId="0" borderId="1" xfId="0" applyFont="1" applyBorder="1"/>
    <xf numFmtId="0" fontId="15" fillId="0" borderId="2" xfId="0" applyFont="1" applyBorder="1" applyAlignment="1">
      <alignment wrapText="1"/>
    </xf>
    <xf numFmtId="0" fontId="0" fillId="0" borderId="5" xfId="0" applyFont="1" applyBorder="1"/>
    <xf numFmtId="49" fontId="2" fillId="0" borderId="5" xfId="0" applyNumberFormat="1" applyFont="1" applyBorder="1"/>
    <xf numFmtId="0" fontId="14" fillId="2" borderId="9" xfId="0" applyFont="1" applyFill="1" applyBorder="1" applyAlignment="1">
      <alignment horizontal="left" vertical="top" wrapText="1"/>
    </xf>
    <xf numFmtId="2" fontId="2" fillId="0" borderId="5" xfId="0" applyNumberFormat="1" applyFont="1" applyBorder="1"/>
    <xf numFmtId="1" fontId="1" fillId="0" borderId="3" xfId="0" applyNumberFormat="1" applyFont="1" applyBorder="1"/>
    <xf numFmtId="49" fontId="2" fillId="0" borderId="1" xfId="0" applyNumberFormat="1" applyFont="1" applyBorder="1"/>
    <xf numFmtId="0" fontId="14" fillId="2" borderId="3" xfId="0" applyFont="1" applyFill="1" applyBorder="1" applyAlignment="1">
      <alignment horizontal="left" vertical="top" wrapText="1"/>
    </xf>
    <xf numFmtId="0" fontId="3" fillId="0" borderId="3" xfId="0" applyFont="1" applyBorder="1"/>
    <xf numFmtId="2" fontId="1" fillId="0" borderId="5" xfId="0" applyNumberFormat="1" applyFont="1" applyBorder="1"/>
    <xf numFmtId="0" fontId="8" fillId="2" borderId="9" xfId="0" applyFont="1" applyFill="1" applyBorder="1" applyAlignment="1">
      <alignment horizontal="left" vertical="top" wrapText="1"/>
    </xf>
    <xf numFmtId="0" fontId="3" fillId="0" borderId="5" xfId="0" applyFont="1" applyBorder="1"/>
    <xf numFmtId="0" fontId="9" fillId="2" borderId="3" xfId="0" applyFont="1" applyFill="1" applyBorder="1" applyAlignment="1">
      <alignment horizontal="left" vertical="top" wrapText="1"/>
    </xf>
    <xf numFmtId="49" fontId="0" fillId="0" borderId="3" xfId="0" applyNumberFormat="1" applyFont="1" applyBorder="1"/>
    <xf numFmtId="0" fontId="16" fillId="2" borderId="0" xfId="0" applyFont="1" applyFill="1" applyAlignment="1">
      <alignment horizontal="center" wrapText="1"/>
    </xf>
    <xf numFmtId="0" fontId="9" fillId="0" borderId="0" xfId="0" applyFont="1" applyAlignment="1">
      <alignment horizontal="left"/>
    </xf>
    <xf numFmtId="0" fontId="0" fillId="0" borderId="10" xfId="0" applyBorder="1" applyAlignment="1">
      <alignment wrapText="1"/>
    </xf>
    <xf numFmtId="0" fontId="0" fillId="0" borderId="0" xfId="0" applyAlignment="1">
      <alignment horizontal="right" wrapText="1"/>
    </xf>
    <xf numFmtId="49" fontId="0" fillId="0" borderId="3" xfId="0" applyNumberFormat="1" applyFont="1" applyBorder="1" applyAlignment="1">
      <alignment horizontal="right"/>
    </xf>
    <xf numFmtId="2" fontId="1" fillId="0" borderId="3" xfId="0" applyNumberFormat="1" applyFont="1" applyBorder="1" applyAlignment="1">
      <alignment horizontal="right"/>
    </xf>
    <xf numFmtId="2" fontId="1" fillId="0" borderId="5" xfId="0" applyNumberFormat="1" applyFont="1" applyBorder="1" applyAlignment="1">
      <alignment horizontal="right"/>
    </xf>
    <xf numFmtId="0" fontId="16" fillId="2" borderId="0" xfId="0" applyFont="1" applyFill="1" applyAlignment="1">
      <alignment horizontal="center" wrapText="1"/>
    </xf>
    <xf numFmtId="0" fontId="5" fillId="2" borderId="6" xfId="0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 vertical="top" wrapText="1"/>
    </xf>
    <xf numFmtId="0" fontId="9" fillId="0" borderId="0" xfId="0" applyFont="1" applyAlignment="1">
      <alignment horizontal="left"/>
    </xf>
    <xf numFmtId="2" fontId="1" fillId="0" borderId="6" xfId="0" applyNumberFormat="1" applyFont="1" applyBorder="1" applyAlignment="1">
      <alignment horizontal="center" wrapText="1"/>
    </xf>
    <xf numFmtId="0" fontId="0" fillId="0" borderId="10" xfId="0" applyBorder="1" applyAlignment="1">
      <alignment wrapText="1"/>
    </xf>
    <xf numFmtId="0" fontId="9" fillId="0" borderId="0" xfId="0" applyFont="1" applyAlignment="1">
      <alignment horizontal="right" wrapText="1"/>
    </xf>
    <xf numFmtId="0" fontId="0" fillId="0" borderId="0" xfId="0" applyAlignment="1">
      <alignment horizontal="right" wrapText="1"/>
    </xf>
  </cellXfs>
  <cellStyles count="3">
    <cellStyle name="xl41" xfId="1" xr:uid="{00000000-0005-0000-0000-000000000000}"/>
    <cellStyle name="xl42" xfId="2" xr:uid="{00000000-0005-0000-0000-000001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4">
    <pageSetUpPr fitToPage="1"/>
  </sheetPr>
  <dimension ref="A1:I62"/>
  <sheetViews>
    <sheetView tabSelected="1" view="pageBreakPreview" zoomScaleSheetLayoutView="100" workbookViewId="0">
      <selection activeCell="F7" sqref="F7"/>
    </sheetView>
  </sheetViews>
  <sheetFormatPr defaultRowHeight="12.75" x14ac:dyDescent="0.2"/>
  <cols>
    <col min="1" max="1" width="71" style="2" customWidth="1"/>
    <col min="2" max="2" width="11.140625" style="2" customWidth="1"/>
    <col min="3" max="4" width="25.140625" style="2" customWidth="1"/>
    <col min="5" max="6" width="15.5703125" style="25" customWidth="1"/>
    <col min="7" max="16384" width="9.140625" style="2"/>
  </cols>
  <sheetData>
    <row r="1" spans="1:6" x14ac:dyDescent="0.2">
      <c r="A1" s="28"/>
      <c r="B1" s="28"/>
      <c r="C1" s="28"/>
      <c r="D1" s="28"/>
    </row>
    <row r="2" spans="1:6" x14ac:dyDescent="0.2">
      <c r="A2" s="65"/>
      <c r="B2" s="65"/>
      <c r="C2" s="65"/>
      <c r="D2" s="65"/>
      <c r="E2" s="65"/>
      <c r="F2" s="56"/>
    </row>
    <row r="3" spans="1:6" x14ac:dyDescent="0.2">
      <c r="A3" s="8"/>
      <c r="B3" s="8"/>
      <c r="C3" s="8"/>
      <c r="D3" s="8"/>
    </row>
    <row r="4" spans="1:6" ht="18" customHeight="1" x14ac:dyDescent="0.2">
      <c r="A4" s="28" t="s">
        <v>90</v>
      </c>
      <c r="B4" s="28"/>
      <c r="C4" s="28"/>
      <c r="D4" s="28"/>
      <c r="E4" s="28"/>
      <c r="F4" s="28"/>
    </row>
    <row r="5" spans="1:6" ht="32.25" customHeight="1" x14ac:dyDescent="0.2">
      <c r="A5" s="34"/>
      <c r="B5" s="34"/>
      <c r="C5" s="68" t="s">
        <v>94</v>
      </c>
      <c r="D5" s="68"/>
      <c r="E5" s="69"/>
      <c r="F5" s="58"/>
    </row>
    <row r="6" spans="1:6" x14ac:dyDescent="0.2">
      <c r="A6" s="8"/>
      <c r="B6" s="8"/>
      <c r="C6" s="8" t="s">
        <v>110</v>
      </c>
      <c r="D6" s="8"/>
      <c r="E6" s="18"/>
      <c r="F6" s="18"/>
    </row>
    <row r="7" spans="1:6" s="26" customFormat="1" ht="46.5" customHeight="1" x14ac:dyDescent="0.3">
      <c r="A7" s="62" t="s">
        <v>109</v>
      </c>
      <c r="B7" s="62"/>
      <c r="C7" s="62"/>
      <c r="D7" s="62"/>
      <c r="E7" s="62"/>
      <c r="F7" s="55"/>
    </row>
    <row r="8" spans="1:6" s="26" customFormat="1" ht="19.5" customHeight="1" x14ac:dyDescent="0.2"/>
    <row r="9" spans="1:6" s="26" customFormat="1" hidden="1" x14ac:dyDescent="0.2"/>
    <row r="10" spans="1:6" hidden="1" x14ac:dyDescent="0.2">
      <c r="A10" s="14"/>
      <c r="B10" s="14"/>
      <c r="C10" s="14"/>
      <c r="D10" s="14"/>
      <c r="E10" s="18"/>
      <c r="F10" s="18"/>
    </row>
    <row r="11" spans="1:6" ht="43.5" customHeight="1" x14ac:dyDescent="0.2">
      <c r="A11" s="63" t="s">
        <v>1</v>
      </c>
      <c r="B11" s="66" t="s">
        <v>0</v>
      </c>
      <c r="C11" s="67"/>
      <c r="D11" s="57" t="s">
        <v>105</v>
      </c>
      <c r="E11" s="35" t="s">
        <v>107</v>
      </c>
      <c r="F11" s="35" t="s">
        <v>107</v>
      </c>
    </row>
    <row r="12" spans="1:6" ht="51" x14ac:dyDescent="0.2">
      <c r="A12" s="64"/>
      <c r="B12" s="36" t="s">
        <v>45</v>
      </c>
      <c r="C12" s="36" t="s">
        <v>46</v>
      </c>
      <c r="D12" s="19" t="s">
        <v>44</v>
      </c>
      <c r="E12" s="19" t="s">
        <v>44</v>
      </c>
      <c r="F12" s="36" t="s">
        <v>106</v>
      </c>
    </row>
    <row r="13" spans="1:6" ht="18.75" x14ac:dyDescent="0.3">
      <c r="A13" s="41" t="s">
        <v>61</v>
      </c>
      <c r="B13" s="37" t="s">
        <v>49</v>
      </c>
      <c r="C13" s="40"/>
      <c r="D13" s="20">
        <f>D14+D30+D20</f>
        <v>1083</v>
      </c>
      <c r="E13" s="20">
        <f>E14+E30+E20</f>
        <v>477.53000000000003</v>
      </c>
      <c r="F13" s="21">
        <f t="shared" ref="F13:F21" si="0">E13/D13*100</f>
        <v>44.093259464450604</v>
      </c>
    </row>
    <row r="14" spans="1:6" s="1" customFormat="1" x14ac:dyDescent="0.2">
      <c r="A14" s="4" t="s">
        <v>2</v>
      </c>
      <c r="B14" s="37" t="s">
        <v>49</v>
      </c>
      <c r="C14" s="3" t="s">
        <v>47</v>
      </c>
      <c r="D14" s="20">
        <f>D15</f>
        <v>480.9</v>
      </c>
      <c r="E14" s="20">
        <f>E15</f>
        <v>240.73000000000002</v>
      </c>
      <c r="F14" s="21">
        <f t="shared" si="0"/>
        <v>50.058224163027667</v>
      </c>
    </row>
    <row r="15" spans="1:6" x14ac:dyDescent="0.2">
      <c r="A15" s="5" t="s">
        <v>3</v>
      </c>
      <c r="B15" s="38" t="s">
        <v>49</v>
      </c>
      <c r="C15" s="21" t="s">
        <v>48</v>
      </c>
      <c r="D15" s="21">
        <f>D16+D17+D18+D19</f>
        <v>480.9</v>
      </c>
      <c r="E15" s="21">
        <f>E16+E17+E18+E19</f>
        <v>240.73000000000002</v>
      </c>
      <c r="F15" s="21">
        <f t="shared" si="0"/>
        <v>50.058224163027667</v>
      </c>
    </row>
    <row r="16" spans="1:6" ht="51" x14ac:dyDescent="0.2">
      <c r="A16" s="5" t="s">
        <v>16</v>
      </c>
      <c r="B16" s="38" t="s">
        <v>49</v>
      </c>
      <c r="C16" s="30" t="s">
        <v>50</v>
      </c>
      <c r="D16" s="30">
        <v>480.2</v>
      </c>
      <c r="E16" s="21">
        <v>214.4</v>
      </c>
      <c r="F16" s="21">
        <f t="shared" si="0"/>
        <v>44.648063306955436</v>
      </c>
    </row>
    <row r="17" spans="1:9" ht="25.5" x14ac:dyDescent="0.2">
      <c r="A17" s="5" t="s">
        <v>35</v>
      </c>
      <c r="B17" s="38" t="s">
        <v>49</v>
      </c>
      <c r="C17" s="30" t="s">
        <v>51</v>
      </c>
      <c r="D17" s="30">
        <v>0.7</v>
      </c>
      <c r="E17" s="21">
        <v>0.03</v>
      </c>
      <c r="F17" s="21">
        <f t="shared" si="0"/>
        <v>4.2857142857142856</v>
      </c>
    </row>
    <row r="18" spans="1:9" ht="51" x14ac:dyDescent="0.2">
      <c r="A18" s="5" t="s">
        <v>101</v>
      </c>
      <c r="B18" s="38" t="s">
        <v>49</v>
      </c>
      <c r="C18" s="31" t="s">
        <v>102</v>
      </c>
      <c r="D18" s="31"/>
      <c r="E18" s="21">
        <v>26.3</v>
      </c>
      <c r="F18" s="21" t="e">
        <f t="shared" si="0"/>
        <v>#DIV/0!</v>
      </c>
    </row>
    <row r="19" spans="1:9" ht="38.25" x14ac:dyDescent="0.2">
      <c r="A19" s="5" t="s">
        <v>103</v>
      </c>
      <c r="B19" s="38" t="s">
        <v>49</v>
      </c>
      <c r="C19" s="31" t="s">
        <v>104</v>
      </c>
      <c r="D19" s="31"/>
      <c r="E19" s="21">
        <v>0</v>
      </c>
      <c r="F19" s="21" t="e">
        <f t="shared" si="0"/>
        <v>#DIV/0!</v>
      </c>
    </row>
    <row r="20" spans="1:9" ht="25.5" x14ac:dyDescent="0.2">
      <c r="A20" s="27" t="s">
        <v>14</v>
      </c>
      <c r="B20" s="37" t="s">
        <v>49</v>
      </c>
      <c r="C20" s="20" t="s">
        <v>52</v>
      </c>
      <c r="D20" s="20">
        <f>D21</f>
        <v>576.9</v>
      </c>
      <c r="E20" s="20">
        <f>E21</f>
        <v>234.04000000000002</v>
      </c>
      <c r="F20" s="21">
        <f t="shared" si="0"/>
        <v>40.56855607557636</v>
      </c>
    </row>
    <row r="21" spans="1:9" ht="45.75" customHeight="1" x14ac:dyDescent="0.2">
      <c r="A21" s="5" t="s">
        <v>15</v>
      </c>
      <c r="B21" s="46" t="str">
        <f>B20</f>
        <v>182</v>
      </c>
      <c r="C21" s="21" t="s">
        <v>53</v>
      </c>
      <c r="D21" s="21">
        <f>D22+D24+D26+D28</f>
        <v>576.9</v>
      </c>
      <c r="E21" s="21">
        <f>E22+E24+E26+E28</f>
        <v>234.04000000000002</v>
      </c>
      <c r="F21" s="21">
        <f t="shared" si="0"/>
        <v>40.56855607557636</v>
      </c>
      <c r="I21" t="s">
        <v>28</v>
      </c>
    </row>
    <row r="22" spans="1:9" ht="51" x14ac:dyDescent="0.2">
      <c r="A22" s="5" t="s">
        <v>17</v>
      </c>
      <c r="B22" s="46" t="str">
        <f t="shared" ref="B22:B29" si="1">B21</f>
        <v>182</v>
      </c>
      <c r="C22" s="21" t="s">
        <v>54</v>
      </c>
      <c r="D22" s="21">
        <f>D23</f>
        <v>301.7</v>
      </c>
      <c r="E22" s="21">
        <f>E23</f>
        <v>117.73</v>
      </c>
      <c r="F22" s="21">
        <f>E22/D22*100</f>
        <v>39.022207490884988</v>
      </c>
    </row>
    <row r="23" spans="1:9" ht="40.5" customHeight="1" x14ac:dyDescent="0.25">
      <c r="A23" s="29" t="s">
        <v>31</v>
      </c>
      <c r="B23" s="46" t="str">
        <f t="shared" si="1"/>
        <v>182</v>
      </c>
      <c r="C23" s="30" t="s">
        <v>55</v>
      </c>
      <c r="D23" s="30">
        <v>301.7</v>
      </c>
      <c r="E23" s="21">
        <v>117.73</v>
      </c>
      <c r="F23" s="21">
        <f t="shared" ref="F23:F62" si="2">E23/D23*100</f>
        <v>39.022207490884988</v>
      </c>
    </row>
    <row r="24" spans="1:9" ht="40.5" customHeight="1" x14ac:dyDescent="0.2">
      <c r="A24" s="5" t="s">
        <v>20</v>
      </c>
      <c r="B24" s="46" t="str">
        <f t="shared" si="1"/>
        <v>182</v>
      </c>
      <c r="C24" s="21" t="s">
        <v>56</v>
      </c>
      <c r="D24" s="21">
        <f>D25</f>
        <v>1.4</v>
      </c>
      <c r="E24" s="21">
        <f>E25</f>
        <v>0.72</v>
      </c>
      <c r="F24" s="21">
        <f t="shared" si="2"/>
        <v>51.428571428571438</v>
      </c>
    </row>
    <row r="25" spans="1:9" s="1" customFormat="1" ht="99.75" x14ac:dyDescent="0.25">
      <c r="A25" s="29" t="s">
        <v>32</v>
      </c>
      <c r="B25" s="46" t="str">
        <f t="shared" si="1"/>
        <v>182</v>
      </c>
      <c r="C25" s="31" t="s">
        <v>57</v>
      </c>
      <c r="D25" s="32">
        <v>1.4</v>
      </c>
      <c r="E25" s="21">
        <v>0.72</v>
      </c>
      <c r="F25" s="21">
        <f t="shared" si="2"/>
        <v>51.428571428571438</v>
      </c>
    </row>
    <row r="26" spans="1:9" s="1" customFormat="1" ht="51" x14ac:dyDescent="0.2">
      <c r="A26" s="5" t="s">
        <v>18</v>
      </c>
      <c r="B26" s="46" t="str">
        <f t="shared" si="1"/>
        <v>182</v>
      </c>
      <c r="C26" s="21" t="s">
        <v>58</v>
      </c>
      <c r="D26" s="21">
        <f>D27</f>
        <v>304.7</v>
      </c>
      <c r="E26" s="21">
        <f>E27</f>
        <v>128.29</v>
      </c>
      <c r="F26" s="21">
        <f t="shared" si="2"/>
        <v>42.103708565802428</v>
      </c>
    </row>
    <row r="27" spans="1:9" s="1" customFormat="1" ht="85.5" x14ac:dyDescent="0.25">
      <c r="A27" s="29" t="s">
        <v>33</v>
      </c>
      <c r="B27" s="46" t="str">
        <f t="shared" si="1"/>
        <v>182</v>
      </c>
      <c r="C27" s="31" t="s">
        <v>59</v>
      </c>
      <c r="D27" s="31">
        <v>304.7</v>
      </c>
      <c r="E27" s="21">
        <v>128.29</v>
      </c>
      <c r="F27" s="21">
        <f t="shared" si="2"/>
        <v>42.103708565802428</v>
      </c>
    </row>
    <row r="28" spans="1:9" ht="51" x14ac:dyDescent="0.2">
      <c r="A28" s="5" t="s">
        <v>29</v>
      </c>
      <c r="B28" s="46" t="str">
        <f t="shared" si="1"/>
        <v>182</v>
      </c>
      <c r="C28" s="21" t="s">
        <v>60</v>
      </c>
      <c r="D28" s="21">
        <f>D29</f>
        <v>-30.9</v>
      </c>
      <c r="E28" s="21">
        <f>E29</f>
        <v>-12.7</v>
      </c>
      <c r="F28" s="21">
        <f t="shared" si="2"/>
        <v>41.100323624595468</v>
      </c>
    </row>
    <row r="29" spans="1:9" ht="85.5" x14ac:dyDescent="0.25">
      <c r="A29" s="29" t="s">
        <v>34</v>
      </c>
      <c r="B29" s="46" t="str">
        <f t="shared" si="1"/>
        <v>182</v>
      </c>
      <c r="C29" s="21" t="s">
        <v>60</v>
      </c>
      <c r="D29" s="21">
        <v>-30.9</v>
      </c>
      <c r="E29" s="21">
        <v>-12.7</v>
      </c>
      <c r="F29" s="21">
        <f t="shared" si="2"/>
        <v>41.100323624595468</v>
      </c>
    </row>
    <row r="30" spans="1:9" x14ac:dyDescent="0.2">
      <c r="A30" s="4" t="s">
        <v>8</v>
      </c>
      <c r="B30" s="37" t="s">
        <v>49</v>
      </c>
      <c r="C30" s="20" t="s">
        <v>62</v>
      </c>
      <c r="D30" s="20">
        <f>D33+D32</f>
        <v>25.2</v>
      </c>
      <c r="E30" s="20">
        <f>E33+E32</f>
        <v>2.76</v>
      </c>
      <c r="F30" s="21">
        <f t="shared" si="2"/>
        <v>10.952380952380953</v>
      </c>
    </row>
    <row r="31" spans="1:9" x14ac:dyDescent="0.2">
      <c r="A31" s="12" t="s">
        <v>11</v>
      </c>
      <c r="B31" s="38" t="s">
        <v>49</v>
      </c>
      <c r="C31" s="21" t="s">
        <v>63</v>
      </c>
      <c r="D31" s="21">
        <f>D32</f>
        <v>20.7</v>
      </c>
      <c r="E31" s="21">
        <f>E32</f>
        <v>0.76</v>
      </c>
      <c r="F31" s="21">
        <f t="shared" si="2"/>
        <v>3.6714975845410627</v>
      </c>
    </row>
    <row r="32" spans="1:9" ht="27.75" customHeight="1" x14ac:dyDescent="0.2">
      <c r="A32" s="11" t="s">
        <v>22</v>
      </c>
      <c r="B32" s="38" t="s">
        <v>49</v>
      </c>
      <c r="C32" s="31" t="s">
        <v>64</v>
      </c>
      <c r="D32" s="31">
        <v>20.7</v>
      </c>
      <c r="E32" s="30">
        <v>0.76</v>
      </c>
      <c r="F32" s="21">
        <f t="shared" si="2"/>
        <v>3.6714975845410627</v>
      </c>
    </row>
    <row r="33" spans="1:6" x14ac:dyDescent="0.2">
      <c r="A33" s="5" t="s">
        <v>9</v>
      </c>
      <c r="B33" s="38" t="s">
        <v>49</v>
      </c>
      <c r="C33" s="21" t="s">
        <v>65</v>
      </c>
      <c r="D33" s="21">
        <f>D34+D36</f>
        <v>4.5</v>
      </c>
      <c r="E33" s="21">
        <f>E34+E36</f>
        <v>2</v>
      </c>
      <c r="F33" s="21">
        <f t="shared" si="2"/>
        <v>44.444444444444443</v>
      </c>
    </row>
    <row r="34" spans="1:6" s="1" customFormat="1" x14ac:dyDescent="0.2">
      <c r="A34" s="6" t="s">
        <v>24</v>
      </c>
      <c r="B34" s="38" t="s">
        <v>49</v>
      </c>
      <c r="C34" s="21" t="s">
        <v>66</v>
      </c>
      <c r="D34" s="21">
        <f>D35</f>
        <v>4</v>
      </c>
      <c r="E34" s="21">
        <f>E35</f>
        <v>2</v>
      </c>
      <c r="F34" s="21">
        <f t="shared" si="2"/>
        <v>50</v>
      </c>
    </row>
    <row r="35" spans="1:6" s="1" customFormat="1" ht="25.5" x14ac:dyDescent="0.2">
      <c r="A35" s="6" t="s">
        <v>27</v>
      </c>
      <c r="B35" s="38" t="s">
        <v>49</v>
      </c>
      <c r="C35" s="31" t="s">
        <v>67</v>
      </c>
      <c r="D35" s="32">
        <v>4</v>
      </c>
      <c r="E35" s="21">
        <v>2</v>
      </c>
      <c r="F35" s="21">
        <f t="shared" si="2"/>
        <v>50</v>
      </c>
    </row>
    <row r="36" spans="1:6" s="1" customFormat="1" x14ac:dyDescent="0.2">
      <c r="A36" s="6" t="s">
        <v>36</v>
      </c>
      <c r="B36" s="38" t="s">
        <v>49</v>
      </c>
      <c r="C36" s="21" t="s">
        <v>68</v>
      </c>
      <c r="D36" s="21">
        <f>D37</f>
        <v>0.5</v>
      </c>
      <c r="E36" s="21">
        <f>E37</f>
        <v>0</v>
      </c>
      <c r="F36" s="21">
        <f t="shared" si="2"/>
        <v>0</v>
      </c>
    </row>
    <row r="37" spans="1:6" s="1" customFormat="1" ht="25.5" x14ac:dyDescent="0.2">
      <c r="A37" s="6" t="s">
        <v>37</v>
      </c>
      <c r="B37" s="38" t="s">
        <v>49</v>
      </c>
      <c r="C37" s="31" t="s">
        <v>69</v>
      </c>
      <c r="D37" s="31">
        <v>0.5</v>
      </c>
      <c r="E37" s="21">
        <v>0</v>
      </c>
      <c r="F37" s="21">
        <f t="shared" si="2"/>
        <v>0</v>
      </c>
    </row>
    <row r="38" spans="1:6" s="1" customFormat="1" ht="56.25" x14ac:dyDescent="0.2">
      <c r="A38" s="48" t="s">
        <v>96</v>
      </c>
      <c r="B38" s="37" t="s">
        <v>97</v>
      </c>
      <c r="C38" s="31"/>
      <c r="D38" s="60" t="str">
        <f t="shared" ref="D38:E40" si="3">D39</f>
        <v>0,00</v>
      </c>
      <c r="E38" s="21">
        <f t="shared" si="3"/>
        <v>0</v>
      </c>
      <c r="F38" s="21" t="e">
        <f t="shared" si="2"/>
        <v>#DIV/0!</v>
      </c>
    </row>
    <row r="39" spans="1:6" s="1" customFormat="1" x14ac:dyDescent="0.2">
      <c r="A39" s="51" t="s">
        <v>5</v>
      </c>
      <c r="B39" s="43" t="s">
        <v>97</v>
      </c>
      <c r="C39" s="52" t="s">
        <v>91</v>
      </c>
      <c r="D39" s="61" t="str">
        <f t="shared" si="3"/>
        <v>0,00</v>
      </c>
      <c r="E39" s="50">
        <f t="shared" si="3"/>
        <v>0</v>
      </c>
      <c r="F39" s="21" t="e">
        <f t="shared" si="2"/>
        <v>#DIV/0!</v>
      </c>
    </row>
    <row r="40" spans="1:6" s="1" customFormat="1" ht="63.75" x14ac:dyDescent="0.2">
      <c r="A40" s="53" t="s">
        <v>98</v>
      </c>
      <c r="B40" s="37" t="s">
        <v>97</v>
      </c>
      <c r="C40" s="54" t="s">
        <v>99</v>
      </c>
      <c r="D40" s="60" t="str">
        <f t="shared" si="3"/>
        <v>0,00</v>
      </c>
      <c r="E40" s="21">
        <f t="shared" si="3"/>
        <v>0</v>
      </c>
      <c r="F40" s="21" t="e">
        <f t="shared" si="2"/>
        <v>#DIV/0!</v>
      </c>
    </row>
    <row r="41" spans="1:6" s="1" customFormat="1" ht="63.75" x14ac:dyDescent="0.2">
      <c r="A41" s="53" t="s">
        <v>95</v>
      </c>
      <c r="B41" s="37" t="s">
        <v>97</v>
      </c>
      <c r="C41" s="54" t="s">
        <v>100</v>
      </c>
      <c r="D41" s="59" t="s">
        <v>108</v>
      </c>
      <c r="E41" s="21">
        <v>0</v>
      </c>
      <c r="F41" s="21" t="e">
        <f t="shared" si="2"/>
        <v>#DIV/0!</v>
      </c>
    </row>
    <row r="42" spans="1:6" s="1" customFormat="1" ht="37.5" x14ac:dyDescent="0.2">
      <c r="A42" s="44" t="s">
        <v>71</v>
      </c>
      <c r="B42" s="43" t="s">
        <v>70</v>
      </c>
      <c r="C42" s="42"/>
      <c r="D42" s="45">
        <f>D43+D51</f>
        <v>5843.32</v>
      </c>
      <c r="E42" s="45">
        <f>E43+E51</f>
        <v>3412.09</v>
      </c>
      <c r="F42" s="21">
        <f t="shared" si="2"/>
        <v>58.393002608106357</v>
      </c>
    </row>
    <row r="43" spans="1:6" s="1" customFormat="1" ht="18.75" x14ac:dyDescent="0.2">
      <c r="A43" s="48" t="s">
        <v>92</v>
      </c>
      <c r="B43" s="37" t="s">
        <v>70</v>
      </c>
      <c r="C43" s="49" t="s">
        <v>93</v>
      </c>
      <c r="D43" s="20">
        <f>D44+D48</f>
        <v>147</v>
      </c>
      <c r="E43" s="20">
        <f>E44+E48</f>
        <v>90.7</v>
      </c>
      <c r="F43" s="21">
        <f t="shared" si="2"/>
        <v>61.700680272108841</v>
      </c>
    </row>
    <row r="44" spans="1:6" ht="25.5" x14ac:dyDescent="0.2">
      <c r="A44" s="4" t="s">
        <v>4</v>
      </c>
      <c r="B44" s="47" t="s">
        <v>70</v>
      </c>
      <c r="C44" s="22" t="s">
        <v>74</v>
      </c>
      <c r="D44" s="22">
        <f t="shared" ref="D44:E46" si="4">D45</f>
        <v>42</v>
      </c>
      <c r="E44" s="22">
        <f t="shared" si="4"/>
        <v>35</v>
      </c>
      <c r="F44" s="21">
        <f t="shared" si="2"/>
        <v>83.333333333333343</v>
      </c>
    </row>
    <row r="45" spans="1:6" ht="51" x14ac:dyDescent="0.2">
      <c r="A45" s="16" t="s">
        <v>12</v>
      </c>
      <c r="B45" s="37" t="s">
        <v>70</v>
      </c>
      <c r="C45" s="23" t="s">
        <v>75</v>
      </c>
      <c r="D45" s="23">
        <f t="shared" si="4"/>
        <v>42</v>
      </c>
      <c r="E45" s="23">
        <f t="shared" si="4"/>
        <v>35</v>
      </c>
      <c r="F45" s="21">
        <f t="shared" si="2"/>
        <v>83.333333333333343</v>
      </c>
    </row>
    <row r="46" spans="1:6" ht="51" x14ac:dyDescent="0.2">
      <c r="A46" s="11" t="s">
        <v>13</v>
      </c>
      <c r="B46" s="37" t="s">
        <v>70</v>
      </c>
      <c r="C46" s="23" t="s">
        <v>76</v>
      </c>
      <c r="D46" s="23">
        <f t="shared" si="4"/>
        <v>42</v>
      </c>
      <c r="E46" s="23">
        <f t="shared" si="4"/>
        <v>35</v>
      </c>
      <c r="F46" s="21">
        <f t="shared" si="2"/>
        <v>83.333333333333343</v>
      </c>
    </row>
    <row r="47" spans="1:6" ht="51" x14ac:dyDescent="0.2">
      <c r="A47" s="6" t="s">
        <v>23</v>
      </c>
      <c r="B47" s="38" t="s">
        <v>70</v>
      </c>
      <c r="C47" s="31" t="s">
        <v>77</v>
      </c>
      <c r="D47" s="32">
        <v>42</v>
      </c>
      <c r="E47" s="21">
        <v>35</v>
      </c>
      <c r="F47" s="21">
        <f t="shared" si="2"/>
        <v>83.333333333333343</v>
      </c>
    </row>
    <row r="48" spans="1:6" x14ac:dyDescent="0.2">
      <c r="A48" s="17" t="s">
        <v>41</v>
      </c>
      <c r="B48" s="37" t="s">
        <v>70</v>
      </c>
      <c r="C48" s="20" t="s">
        <v>78</v>
      </c>
      <c r="D48" s="20">
        <f>D49</f>
        <v>105</v>
      </c>
      <c r="E48" s="20">
        <f>E49</f>
        <v>55.7</v>
      </c>
      <c r="F48" s="21">
        <f t="shared" si="2"/>
        <v>53.047619047619051</v>
      </c>
    </row>
    <row r="49" spans="1:6" s="1" customFormat="1" x14ac:dyDescent="0.2">
      <c r="A49" s="12" t="s">
        <v>42</v>
      </c>
      <c r="B49" s="38" t="s">
        <v>70</v>
      </c>
      <c r="C49" s="21" t="s">
        <v>79</v>
      </c>
      <c r="D49" s="21">
        <f>D50</f>
        <v>105</v>
      </c>
      <c r="E49" s="21">
        <f>E50</f>
        <v>55.7</v>
      </c>
      <c r="F49" s="21">
        <f t="shared" si="2"/>
        <v>53.047619047619051</v>
      </c>
    </row>
    <row r="50" spans="1:6" s="1" customFormat="1" x14ac:dyDescent="0.2">
      <c r="A50" s="11" t="s">
        <v>43</v>
      </c>
      <c r="B50" s="38" t="s">
        <v>70</v>
      </c>
      <c r="C50" s="21" t="s">
        <v>79</v>
      </c>
      <c r="D50" s="21">
        <v>105</v>
      </c>
      <c r="E50" s="21">
        <v>55.7</v>
      </c>
      <c r="F50" s="21">
        <f t="shared" si="2"/>
        <v>53.047619047619051</v>
      </c>
    </row>
    <row r="51" spans="1:6" s="1" customFormat="1" x14ac:dyDescent="0.2">
      <c r="A51" s="7" t="s">
        <v>5</v>
      </c>
      <c r="B51" s="37" t="s">
        <v>70</v>
      </c>
      <c r="C51" s="20" t="s">
        <v>91</v>
      </c>
      <c r="D51" s="20">
        <f>D52</f>
        <v>5696.32</v>
      </c>
      <c r="E51" s="20">
        <f>E52</f>
        <v>3321.3900000000003</v>
      </c>
      <c r="F51" s="21">
        <f t="shared" si="2"/>
        <v>58.307644233470036</v>
      </c>
    </row>
    <row r="52" spans="1:6" ht="25.5" x14ac:dyDescent="0.2">
      <c r="A52" s="4" t="s">
        <v>7</v>
      </c>
      <c r="B52" s="37" t="s">
        <v>70</v>
      </c>
      <c r="C52" s="20" t="s">
        <v>80</v>
      </c>
      <c r="D52" s="20">
        <f>D53+D56+D59</f>
        <v>5696.32</v>
      </c>
      <c r="E52" s="20">
        <f>E53+E56+E59</f>
        <v>3321.3900000000003</v>
      </c>
      <c r="F52" s="21">
        <f t="shared" si="2"/>
        <v>58.307644233470036</v>
      </c>
    </row>
    <row r="53" spans="1:6" x14ac:dyDescent="0.2">
      <c r="A53" s="13" t="s">
        <v>26</v>
      </c>
      <c r="B53" s="39" t="s">
        <v>70</v>
      </c>
      <c r="C53" s="24" t="s">
        <v>81</v>
      </c>
      <c r="D53" s="24">
        <f>D54</f>
        <v>1293.4000000000001</v>
      </c>
      <c r="E53" s="24">
        <f>E54</f>
        <v>646.70000000000005</v>
      </c>
      <c r="F53" s="21">
        <f t="shared" si="2"/>
        <v>50</v>
      </c>
    </row>
    <row r="54" spans="1:6" ht="25.5" x14ac:dyDescent="0.2">
      <c r="A54" s="11" t="s">
        <v>38</v>
      </c>
      <c r="B54" s="38" t="s">
        <v>70</v>
      </c>
      <c r="C54" s="21" t="s">
        <v>82</v>
      </c>
      <c r="D54" s="21">
        <f>D55</f>
        <v>1293.4000000000001</v>
      </c>
      <c r="E54" s="21">
        <f>E55</f>
        <v>646.70000000000005</v>
      </c>
      <c r="F54" s="21">
        <f t="shared" si="2"/>
        <v>50</v>
      </c>
    </row>
    <row r="55" spans="1:6" ht="25.5" x14ac:dyDescent="0.2">
      <c r="A55" s="15" t="s">
        <v>39</v>
      </c>
      <c r="B55" s="38" t="s">
        <v>70</v>
      </c>
      <c r="C55" s="32" t="s">
        <v>83</v>
      </c>
      <c r="D55" s="32">
        <v>1293.4000000000001</v>
      </c>
      <c r="E55" s="21">
        <v>646.70000000000005</v>
      </c>
      <c r="F55" s="21">
        <f t="shared" si="2"/>
        <v>50</v>
      </c>
    </row>
    <row r="56" spans="1:6" x14ac:dyDescent="0.2">
      <c r="A56" s="10" t="s">
        <v>25</v>
      </c>
      <c r="B56" s="37" t="s">
        <v>70</v>
      </c>
      <c r="C56" s="20" t="s">
        <v>84</v>
      </c>
      <c r="D56" s="21">
        <f>D57</f>
        <v>184.42</v>
      </c>
      <c r="E56" s="21">
        <f>E57</f>
        <v>73.290000000000006</v>
      </c>
      <c r="F56" s="21">
        <f t="shared" si="2"/>
        <v>39.740809022882559</v>
      </c>
    </row>
    <row r="57" spans="1:6" ht="40.5" customHeight="1" x14ac:dyDescent="0.2">
      <c r="A57" s="9" t="s">
        <v>10</v>
      </c>
      <c r="B57" s="38" t="s">
        <v>70</v>
      </c>
      <c r="C57" s="21" t="s">
        <v>85</v>
      </c>
      <c r="D57" s="21">
        <f>D58</f>
        <v>184.42</v>
      </c>
      <c r="E57" s="21">
        <f>E58</f>
        <v>73.290000000000006</v>
      </c>
      <c r="F57" s="21">
        <f t="shared" si="2"/>
        <v>39.740809022882559</v>
      </c>
    </row>
    <row r="58" spans="1:6" s="1" customFormat="1" ht="25.5" x14ac:dyDescent="0.2">
      <c r="A58" s="9" t="s">
        <v>21</v>
      </c>
      <c r="B58" s="38" t="s">
        <v>70</v>
      </c>
      <c r="C58" s="33" t="s">
        <v>86</v>
      </c>
      <c r="D58" s="33">
        <v>184.42</v>
      </c>
      <c r="E58" s="21">
        <v>73.290000000000006</v>
      </c>
      <c r="F58" s="21">
        <f t="shared" si="2"/>
        <v>39.740809022882559</v>
      </c>
    </row>
    <row r="59" spans="1:6" s="1" customFormat="1" ht="43.5" customHeight="1" x14ac:dyDescent="0.2">
      <c r="A59" s="10" t="s">
        <v>19</v>
      </c>
      <c r="B59" s="37" t="s">
        <v>70</v>
      </c>
      <c r="C59" s="20" t="s">
        <v>87</v>
      </c>
      <c r="D59" s="20">
        <f>D61</f>
        <v>4218.5</v>
      </c>
      <c r="E59" s="20">
        <f>E61</f>
        <v>2601.4</v>
      </c>
      <c r="F59" s="21">
        <f t="shared" si="2"/>
        <v>61.666469124096245</v>
      </c>
    </row>
    <row r="60" spans="1:6" x14ac:dyDescent="0.2">
      <c r="A60" s="9" t="s">
        <v>40</v>
      </c>
      <c r="B60" s="38" t="s">
        <v>70</v>
      </c>
      <c r="C60" s="21" t="s">
        <v>88</v>
      </c>
      <c r="D60" s="21">
        <f>D61</f>
        <v>4218.5</v>
      </c>
      <c r="E60" s="21">
        <f>E61</f>
        <v>2601.4</v>
      </c>
      <c r="F60" s="21">
        <f t="shared" si="2"/>
        <v>61.666469124096245</v>
      </c>
    </row>
    <row r="61" spans="1:6" x14ac:dyDescent="0.2">
      <c r="A61" s="11" t="s">
        <v>30</v>
      </c>
      <c r="B61" s="38" t="s">
        <v>70</v>
      </c>
      <c r="C61" s="33" t="s">
        <v>89</v>
      </c>
      <c r="D61" s="33">
        <v>4218.5</v>
      </c>
      <c r="E61" s="21">
        <v>2601.4</v>
      </c>
      <c r="F61" s="21">
        <f t="shared" si="2"/>
        <v>61.666469124096245</v>
      </c>
    </row>
    <row r="62" spans="1:6" s="1" customFormat="1" ht="54.75" customHeight="1" x14ac:dyDescent="0.2">
      <c r="A62" s="7" t="s">
        <v>6</v>
      </c>
      <c r="B62" s="37" t="s">
        <v>72</v>
      </c>
      <c r="C62" s="20" t="s">
        <v>73</v>
      </c>
      <c r="D62" s="20">
        <f>D13+D42+D39</f>
        <v>6926.32</v>
      </c>
      <c r="E62" s="20">
        <f>E13+E42+E39</f>
        <v>3889.6200000000003</v>
      </c>
      <c r="F62" s="21">
        <f t="shared" si="2"/>
        <v>56.157093521523706</v>
      </c>
    </row>
  </sheetData>
  <mergeCells count="5">
    <mergeCell ref="A7:E7"/>
    <mergeCell ref="A11:A12"/>
    <mergeCell ref="A2:E2"/>
    <mergeCell ref="B11:C11"/>
    <mergeCell ref="C5:E5"/>
  </mergeCells>
  <phoneticPr fontId="17" type="noConversion"/>
  <pageMargins left="0.98425196850393704" right="0.31496062992125984" top="0.53" bottom="0.15748031496062992" header="0.67" footer="0.19685039370078741"/>
  <pageSetup paperSize="9" scale="55" fitToHeight="2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№ 1</vt:lpstr>
      <vt:lpstr>'№ 1'!Область_печати</vt:lpstr>
    </vt:vector>
  </TitlesOfParts>
  <Company>Comp.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Corpse</dc:creator>
  <cp:lastModifiedBy>UserOk</cp:lastModifiedBy>
  <cp:lastPrinted>2020-02-13T07:31:38Z</cp:lastPrinted>
  <dcterms:created xsi:type="dcterms:W3CDTF">2005-12-03T10:59:10Z</dcterms:created>
  <dcterms:modified xsi:type="dcterms:W3CDTF">2025-07-15T07:27:54Z</dcterms:modified>
</cp:coreProperties>
</file>